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5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O89" i="2" l="1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A83" i="2"/>
  <c r="OB83" i="2"/>
  <c r="OK83" i="2"/>
  <c r="OL83" i="2"/>
  <c r="OS83" i="2"/>
  <c r="OT83" i="2"/>
  <c r="OW83" i="2"/>
  <c r="OX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A84" i="2"/>
  <c r="OB84" i="2"/>
  <c r="OK84" i="2"/>
  <c r="OL84" i="2"/>
  <c r="OS84" i="2"/>
  <c r="OT84" i="2"/>
  <c r="OW84" i="2"/>
  <c r="OX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A85" i="2"/>
  <c r="OB85" i="2"/>
  <c r="OK85" i="2"/>
  <c r="OL85" i="2"/>
  <c r="OS85" i="2"/>
  <c r="OT85" i="2"/>
  <c r="OW85" i="2"/>
  <c r="OX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A86" i="2"/>
  <c r="OB86" i="2"/>
  <c r="OK86" i="2"/>
  <c r="OL86" i="2"/>
  <c r="OS86" i="2"/>
  <c r="OT86" i="2"/>
  <c r="OW86" i="2"/>
  <c r="OX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A87" i="2"/>
  <c r="OB87" i="2"/>
  <c r="OK87" i="2"/>
  <c r="OL87" i="2"/>
  <c r="OS87" i="2"/>
  <c r="OT87" i="2"/>
  <c r="OW87" i="2"/>
  <c r="OX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A88" i="2"/>
  <c r="OB88" i="2"/>
  <c r="OK88" i="2"/>
  <c r="OL88" i="2"/>
  <c r="OS88" i="2"/>
  <c r="OT88" i="2"/>
  <c r="OW88" i="2"/>
  <c r="OX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A89" i="2"/>
  <c r="OB89" i="2"/>
  <c r="OK89" i="2"/>
  <c r="OL89" i="2"/>
  <c r="OS89" i="2"/>
  <c r="OT89" i="2"/>
  <c r="OW89" i="2"/>
  <c r="OX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A90" i="2"/>
  <c r="OB90" i="2"/>
  <c r="OK90" i="2"/>
  <c r="OL90" i="2"/>
  <c r="OS90" i="2"/>
  <c r="OT90" i="2"/>
  <c r="OW90" i="2"/>
  <c r="OX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A91" i="2"/>
  <c r="OB91" i="2"/>
  <c r="OK91" i="2"/>
  <c r="OL91" i="2"/>
  <c r="OS91" i="2"/>
  <c r="OT91" i="2"/>
  <c r="OW91" i="2"/>
  <c r="OX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A92" i="2"/>
  <c r="OB92" i="2"/>
  <c r="OK92" i="2"/>
  <c r="OL92" i="2"/>
  <c r="OS92" i="2"/>
  <c r="OT92" i="2"/>
  <c r="OW92" i="2"/>
  <c r="OX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A93" i="2"/>
  <c r="OB93" i="2"/>
  <c r="OK93" i="2"/>
  <c r="OL93" i="2"/>
  <c r="OS93" i="2"/>
  <c r="OT93" i="2"/>
  <c r="OW93" i="2"/>
  <c r="OX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A94" i="2"/>
  <c r="OB94" i="2"/>
  <c r="OK94" i="2"/>
  <c r="OL94" i="2"/>
  <c r="OS94" i="2"/>
  <c r="OT94" i="2"/>
  <c r="OW94" i="2"/>
  <c r="OX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A95" i="2"/>
  <c r="OB95" i="2"/>
  <c r="OK95" i="2"/>
  <c r="OL95" i="2"/>
  <c r="OS95" i="2"/>
  <c r="OT95" i="2"/>
  <c r="OW95" i="2"/>
  <c r="OX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A96" i="2"/>
  <c r="OB96" i="2"/>
  <c r="OK96" i="2"/>
  <c r="OL96" i="2"/>
  <c r="OS96" i="2"/>
  <c r="OT96" i="2"/>
  <c r="OW96" i="2"/>
  <c r="OX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A97" i="2"/>
  <c r="OB97" i="2"/>
  <c r="OK97" i="2"/>
  <c r="OL97" i="2"/>
  <c r="OS97" i="2"/>
  <c r="OT97" i="2"/>
  <c r="OW97" i="2"/>
  <c r="OX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A98" i="2"/>
  <c r="OB98" i="2"/>
  <c r="OK98" i="2"/>
  <c r="OL98" i="2"/>
  <c r="OS98" i="2"/>
  <c r="OT98" i="2"/>
  <c r="OW98" i="2"/>
  <c r="OX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A99" i="2"/>
  <c r="OB99" i="2"/>
  <c r="OK99" i="2"/>
  <c r="OL99" i="2"/>
  <c r="OS99" i="2"/>
  <c r="OT99" i="2"/>
  <c r="OW99" i="2"/>
  <c r="OX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A100" i="2"/>
  <c r="OB100" i="2"/>
  <c r="OK100" i="2"/>
  <c r="OL100" i="2"/>
  <c r="OS100" i="2"/>
  <c r="OT100" i="2"/>
  <c r="OW100" i="2"/>
  <c r="OX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A101" i="2"/>
  <c r="OB101" i="2"/>
  <c r="OK101" i="2"/>
  <c r="OL101" i="2"/>
  <c r="OS101" i="2"/>
  <c r="OT101" i="2"/>
  <c r="OW101" i="2"/>
  <c r="OX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A102" i="2"/>
  <c r="OB102" i="2"/>
  <c r="OK102" i="2"/>
  <c r="OL102" i="2"/>
  <c r="OS102" i="2"/>
  <c r="OT102" i="2"/>
  <c r="OW102" i="2"/>
  <c r="OX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A103" i="2"/>
  <c r="OB103" i="2"/>
  <c r="OK103" i="2"/>
  <c r="OL103" i="2"/>
  <c r="OS103" i="2"/>
  <c r="OT103" i="2"/>
  <c r="OW103" i="2"/>
  <c r="OX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A104" i="2"/>
  <c r="OB104" i="2"/>
  <c r="OK104" i="2"/>
  <c r="OL104" i="2"/>
  <c r="OS104" i="2"/>
  <c r="OT104" i="2"/>
  <c r="OW104" i="2"/>
  <c r="OX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A105" i="2"/>
  <c r="OB105" i="2"/>
  <c r="OK105" i="2"/>
  <c r="OL105" i="2"/>
  <c r="OS105" i="2"/>
  <c r="OT105" i="2"/>
  <c r="OW105" i="2"/>
  <c r="OX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A106" i="2"/>
  <c r="OB106" i="2"/>
  <c r="OK106" i="2"/>
  <c r="OL106" i="2"/>
  <c r="OS106" i="2"/>
  <c r="OT106" i="2"/>
  <c r="OW106" i="2"/>
  <c r="OX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V109" i="2"/>
  <c r="OU109" i="2"/>
  <c r="OV108" i="2"/>
  <c r="OU108" i="2"/>
  <c r="OV107" i="2"/>
  <c r="OU107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R108" i="2" l="1"/>
  <c r="LR109" i="2"/>
  <c r="LR107" i="2"/>
  <c r="LU107" i="2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O101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M103" i="1"/>
  <c r="AM104" i="1"/>
  <c r="AN104" i="1"/>
  <c r="AM105" i="1"/>
  <c r="AN105" i="1"/>
  <c r="AN106" i="1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<sst xmlns="http://schemas.openxmlformats.org/spreadsheetml/2006/main" count="2269" uniqueCount="416">
  <si>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</si>
  <si>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</si>
  <si>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</si>
  <si>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</si>
  <si>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</si>
  <si>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</si>
  <si>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</si>
  <si>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</si>
  <si>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</si>
  <si>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</si>
  <si>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</si>
  <si>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</si>
  <si>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</si>
  <si>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</si>
  <si>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</si>
  <si>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</si>
  <si>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</si>
  <si>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</si>
  <si>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</si>
  <si>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</si>
  <si>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</si>
  <si>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</si>
  <si>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</si>
  <si>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</si>
  <si>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</si>
  <si>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</si>
  <si>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</si>
  <si>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</si>
  <si>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</si>
  <si>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</si>
  <si>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</si>
  <si>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</si>
  <si>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</si>
  <si>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</si>
  <si>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</si>
  <si>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</si>
  <si>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</si>
  <si>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</si>
  <si>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</si>
  <si>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</si>
  <si>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</si>
  <si>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</si>
  <si>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</si>
  <si>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</si>
  <si>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</si>
  <si>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</si>
  <si>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</si>
  <si>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</si>
  <si>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</si>
  <si>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</si>
  <si>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</si>
  <si>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</si>
  <si>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</si>
  <si>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</si>
  <si>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</si>
  <si>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</si>
  <si>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</si>
  <si>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</si>
  <si>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</si>
  <si>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</si>
  <si>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</si>
  <si>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</si>
  <si>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</si>
  <si>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</si>
  <si>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</si>
  <si>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</si>
  <si>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</si>
  <si>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</si>
  <si>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</si>
  <si>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</si>
  <si>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</si>
  <si>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</si>
  <si>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</si>
  <si>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</si>
  <si>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</si>
  <si>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</si>
  <si>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</si>
  <si>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</si>
  <si>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</si>
  <si>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</si>
  <si>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</si>
  <si>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</si>
  <si>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</si>
  <si>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</si>
  <si>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</si>
  <si>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</si>
  <si>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</si>
  <si>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</si>
  <si>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</si>
  <si>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</si>
  <si>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</si>
  <si>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</si>
  <si>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</si>
  <si>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</si>
  <si>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</si>
  <si>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</si>
  <si>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</si>
  <si>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</si>
  <si>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</si>
  <si>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</si>
  <si>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</si>
  <si>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</si>
  <si>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</si>
  <si>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</si>
  <si>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</si>
  <si>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</si>
  <si>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</si>
  <si>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</si>
  <si>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</si>
  <si>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</si>
  <si>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</si>
  <si>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</si>
  <si>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</si>
  <si>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</si>
  <si>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</si>
  <si>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</si>
  <si>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</si>
  <si>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</si>
  <si>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</si>
  <si>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</si>
  <si>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</si>
  <si>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</si>
  <si>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</si>
  <si>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</si>
  <si>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</si>
  <si>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</si>
  <si>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</si>
  <si>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</si>
  <si>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</si>
  <si>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</si>
  <si>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</si>
  <si>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</si>
  <si>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</si>
  <si>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</si>
  <si>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</si>
  <si>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</si>
  <si>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</si>
  <si>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</si>
  <si>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</si>
  <si>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</si>
  <si>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</si>
  <si>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</si>
  <si>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</si>
  <si>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</si>
  <si>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</si>
  <si>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</si>
  <si>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</si>
  <si>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</si>
  <si>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</si>
  <si>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</si>
  <si>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</si>
  <si>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</si>
  <si>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</si>
  <si>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</si>
  <si>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</si>
  <si>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</si>
  <si>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</si>
  <si>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</si>
  <si>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</si>
  <si>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</si>
  <si>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</si>
  <si>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</si>
  <si>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</si>
  <si>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</si>
  <si>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</si>
  <si>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</si>
  <si>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</si>
  <si>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</si>
  <si>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</si>
  <si>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</si>
  <si>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</si>
  <si>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</si>
  <si>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</si>
  <si>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</si>
  <si>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</si>
  <si>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</si>
  <si>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</si>
  <si>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</si>
  <si>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</si>
  <si>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</si>
  <si>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</si>
  <si>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</si>
  <si>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</si>
  <si>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</si>
  <si>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</si>
  <si>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</si>
  <si>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</si>
  <si>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</si>
  <si>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</si>
  <si>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</si>
  <si>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</si>
  <si>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</si>
  <si>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</si>
  <si>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</si>
  <si>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</si>
  <si>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</si>
  <si>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</si>
  <si>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</si>
  <si>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</si>
  <si>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</si>
  <si>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</si>
  <si>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</si>
  <si>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</si>
  <si>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</si>
  <si>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</si>
  <si>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</si>
  <si>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</si>
  <si>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</si>
  <si>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</si>
  <si>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</si>
  <si>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</si>
  <si>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</si>
  <si>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</si>
  <si>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</si>
  <si>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</si>
  <si>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</si>
  <si>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</si>
  <si>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</si>
  <si>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</si>
  <si>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</si>
  <si>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</si>
  <si>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</si>
  <si>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</si>
  <si>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</si>
  <si>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</si>
  <si>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</si>
  <si>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</si>
  <si>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</si>
  <si>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</si>
  <si>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</si>
  <si>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</si>
  <si>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</si>
  <si>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</si>
  <si>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</si>
  <si>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</si>
  <si>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</si>
  <si>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</si>
  <si>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</si>
  <si>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</si>
  <si>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</si>
  <si>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</si>
  <si>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</si>
  <si>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</si>
  <si>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</si>
  <si>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</si>
  <si>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</si>
  <si>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</si>
  <si>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</si>
  <si>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</si>
  <si>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</si>
  <si>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</si>
  <si>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</si>
  <si>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</si>
  <si>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</si>
  <si>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</si>
  <si>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</si>
  <si>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</si>
  <si>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</si>
  <si>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</si>
  <si>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</si>
  <si>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</si>
  <si>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</si>
  <si>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</si>
  <si>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</si>
  <si>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</si>
  <si>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</si>
  <si>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</si>
  <si>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</si>
  <si>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</si>
  <si>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</si>
  <si>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</si>
  <si>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</si>
  <si>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</si>
  <si>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</si>
  <si>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</si>
  <si>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</si>
  <si>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</si>
  <si>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</si>
  <si>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</si>
  <si>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</si>
  <si>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</si>
  <si>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</si>
  <si>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</si>
  <si>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</si>
  <si>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</si>
  <si>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</si>
  <si>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</si>
  <si>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</si>
  <si>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</si>
  <si>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</si>
  <si>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</si>
  <si>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</si>
  <si>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</si>
  <si>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</si>
  <si>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</si>
  <si>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</si>
  <si>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</si>
  <si>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</si>
  <si>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</si>
  <si>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</si>
  <si>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</si>
  <si>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</si>
  <si>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</si>
  <si>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</si>
  <si>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</si>
  <si>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</si>
  <si>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</si>
  <si>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</si>
  <si>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</si>
  <si>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</si>
  <si>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</si>
  <si>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</si>
  <si>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</si>
  <si>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</si>
  <si>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</si>
  <si>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</si>
  <si>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</si>
  <si>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</si>
  <si>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</si>
  <si>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</si>
  <si>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</si>
  <si>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</si>
  <si>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</si>
  <si>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</si>
  <si>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</si>
  <si>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</si>
  <si>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</si>
  <si>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</si>
  <si>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</si>
  <si>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</si>
  <si>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</si>
  <si>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</si>
  <si>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</si>
  <si>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</si>
  <si>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</si>
  <si>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</si>
  <si>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</si>
  <si>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</si>
  <si>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</si>
  <si>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</si>
  <si>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</si>
  <si>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</si>
  <si>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</si>
  <si>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</si>
  <si>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</si>
  <si>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</si>
  <si>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</si>
  <si>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</si>
  <si>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</si>
  <si>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</si>
  <si>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</si>
  <si>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</si>
  <si>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</si>
  <si>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</si>
  <si>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</si>
  <si>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</si>
  <si>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</si>
  <si>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</si>
  <si>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</si>
  <si>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</si>
  <si>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</si>
  <si>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</si>
  <si>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</si>
  <si>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</si>
  <si>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</si>
  <si>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</si>
  <si>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</si>
  <si>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</si>
  <si>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</si>
  <si>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</si>
  <si>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</si>
  <si>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</si>
  <si>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</si>
  <si>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</si>
  <si>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</si>
  <si>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</si>
  <si>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</si>
  <si>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</si>
  <si>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</si>
  <si>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</si>
  <si>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</si>
  <si>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</si>
  <si>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</si>
  <si>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</si>
  <si>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</si>
  <si>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</si>
  <si>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</si>
  <si>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</si>
  <si>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</si>
  <si>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</si>
  <si>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</si>
  <si>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</si>
  <si>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</si>
  <si>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</si>
  <si>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</si>
  <si>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</si>
  <si>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</si>
  <si>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</si>
  <si>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</si>
  <si>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</si>
  <si>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</si>
  <si>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</si>
  <si>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</si>
  <si>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</si>
  <si>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</si>
  <si>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</si>
  <si>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</si>
  <si>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</si>
  <si>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</si>
  <si>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</si>
  <si>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</si>
  <si>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</si>
  <si>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</si>
  <si>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30.08.2026</t>
  </si>
  <si>
    <t>23:30</t>
  </si>
  <si>
    <t>Revision-02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</si>
</sst>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 shrinkToFit="1"/>
    </xf>
    <xf numFmtId="167" fontId="29" fillId="0" borderId="13" xfId="678" applyNumberFormat="1" applyFont="1" applyBorder="1" applyAlignment="1">
      <alignment horizontal="center" vertical="center" wrapText="1"/>
    </xf>
    <xf numFmtId="167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7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7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7" fontId="47" fillId="0" borderId="91" xfId="0" applyNumberFormat="1" applyFont="1" applyBorder="1" applyAlignment="1">
      <alignment horizontal="center" vertical="center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7" fontId="47" fillId="27" borderId="90" xfId="0" applyNumberFormat="1" applyFont="1" applyFill="1" applyBorder="1" applyAlignment="1">
      <alignment horizontal="center" vertical="center"/>
    </xf>
    <xf numFmtId="167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10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166" fontId="71" fillId="109" borderId="13" xfId="0" applyNumberFormat="1" applyFont="1" applyFill="1" applyBorder="1" applyAlignment="1">
      <alignment horizontal="center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0" fontId="0" fillId="109" borderId="13" xfId="0" applyFill="1" applyBorder="1" applyAlignment="1">
      <alignment horizont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109" borderId="13" xfId="678" applyNumberFormat="1" applyFont="1" applyFill="1" applyBorder="1" applyAlignment="1">
      <alignment horizontal="center" vertical="center"/>
    </xf>
    <xf numFmtId="167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23" xfId="0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 vertical="center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 applyProtection="1">
      <alignment horizontal="center" vertical="center" wrapText="1"/>
      <protection locked="0"/>
    </xf>
    <xf numFmtId="0" fontId="106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A4" sqref="A4:CA4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16"/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</row>
    <row r="2" spans="1:174">
      <c r="A2" s="417" t="s">
        <v>181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  <c r="BL2" s="416"/>
      <c r="BM2" s="416"/>
      <c r="BN2" s="416"/>
      <c r="BO2" s="416"/>
      <c r="BP2" s="416"/>
      <c r="BQ2" s="416"/>
      <c r="BR2" s="416"/>
      <c r="BS2" s="416"/>
      <c r="BT2" s="416"/>
      <c r="BU2" s="416"/>
      <c r="BV2" s="416"/>
      <c r="BW2" s="416"/>
      <c r="BX2" s="416"/>
      <c r="BY2" s="416"/>
      <c r="BZ2" s="416"/>
      <c r="CA2" s="416"/>
    </row>
    <row r="3" spans="1:174">
      <c r="A3" s="418" t="s">
        <v>24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8"/>
      <c r="BQ3" s="418"/>
      <c r="BR3" s="418"/>
      <c r="BS3" s="418"/>
      <c r="BT3" s="418"/>
      <c r="BU3" s="418"/>
      <c r="BV3" s="418"/>
      <c r="BW3" s="418"/>
      <c r="BX3" s="418"/>
      <c r="BY3" s="418"/>
      <c r="BZ3" s="418"/>
      <c r="CA3" s="418"/>
    </row>
    <row r="4" spans="1:174">
      <c r="A4" s="416" t="s">
        <v>25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  <c r="AW4" s="416"/>
      <c r="AX4" s="416"/>
      <c r="AY4" s="416"/>
      <c r="AZ4" s="416"/>
      <c r="BA4" s="416"/>
      <c r="BB4" s="416"/>
      <c r="BC4" s="416"/>
      <c r="BD4" s="416"/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  <c r="BR4" s="416"/>
      <c r="BS4" s="416"/>
      <c r="BT4" s="416"/>
      <c r="BU4" s="416"/>
      <c r="BV4" s="416"/>
      <c r="BW4" s="416"/>
      <c r="BX4" s="416"/>
      <c r="BY4" s="416"/>
      <c r="BZ4" s="416"/>
      <c r="CA4" s="416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0" t="s">
        <v>415</v>
      </c>
      <c r="AH7" s="410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19" t="s">
        <v>22</v>
      </c>
      <c r="D9" s="420"/>
      <c r="E9" s="421" t="s">
        <v>21</v>
      </c>
      <c r="F9" s="421"/>
      <c r="G9" s="411" t="s">
        <v>196</v>
      </c>
      <c r="H9" s="412"/>
      <c r="I9" s="411" t="s">
        <v>197</v>
      </c>
      <c r="J9" s="412"/>
      <c r="K9" s="428" t="s">
        <v>340</v>
      </c>
      <c r="L9" s="429"/>
      <c r="M9" s="411" t="s">
        <v>205</v>
      </c>
      <c r="N9" s="412"/>
      <c r="O9" s="411" t="s">
        <v>20</v>
      </c>
      <c r="P9" s="412"/>
      <c r="Q9" s="411" t="s">
        <v>212</v>
      </c>
      <c r="R9" s="412"/>
      <c r="S9" s="411" t="s">
        <v>304</v>
      </c>
      <c r="T9" s="412"/>
      <c r="U9" s="411" t="s">
        <v>295</v>
      </c>
      <c r="V9" s="412"/>
      <c r="W9" s="411" t="s">
        <v>253</v>
      </c>
      <c r="X9" s="412"/>
      <c r="Y9" s="411" t="s">
        <v>254</v>
      </c>
      <c r="Z9" s="412"/>
      <c r="AA9" s="411" t="s">
        <v>255</v>
      </c>
      <c r="AB9" s="412"/>
      <c r="AC9" s="411" t="s">
        <v>182</v>
      </c>
      <c r="AD9" s="412"/>
      <c r="AE9" s="413" t="s">
        <v>172</v>
      </c>
      <c r="AF9" s="413"/>
      <c r="AG9" s="413" t="s">
        <v>0</v>
      </c>
      <c r="AH9" s="413"/>
      <c r="AI9" s="413" t="s">
        <v>177</v>
      </c>
      <c r="AJ9" s="414"/>
      <c r="AK9" s="400" t="s">
        <v>193</v>
      </c>
      <c r="AL9" s="401"/>
      <c r="AM9" s="400" t="s">
        <v>1</v>
      </c>
      <c r="AN9" s="401"/>
      <c r="AO9" s="400" t="s">
        <v>23</v>
      </c>
      <c r="AP9" s="401"/>
      <c r="AQ9" s="400" t="s">
        <v>2</v>
      </c>
      <c r="AR9" s="401"/>
      <c r="AS9" s="400" t="s">
        <v>18</v>
      </c>
      <c r="AT9" s="401"/>
      <c r="AU9" s="413" t="s">
        <v>3</v>
      </c>
      <c r="AV9" s="413"/>
      <c r="AW9" s="400" t="s">
        <v>5</v>
      </c>
      <c r="AX9" s="401"/>
      <c r="AY9" s="413" t="s">
        <v>4</v>
      </c>
      <c r="AZ9" s="413"/>
      <c r="BA9" s="413" t="s">
        <v>6</v>
      </c>
      <c r="BB9" s="413"/>
      <c r="BC9" s="413" t="s">
        <v>7</v>
      </c>
      <c r="BD9" s="413"/>
      <c r="BE9" s="413" t="s">
        <v>335</v>
      </c>
      <c r="BF9" s="413"/>
      <c r="BG9" s="413" t="s">
        <v>10</v>
      </c>
      <c r="BH9" s="400"/>
      <c r="BI9" s="413" t="s">
        <v>176</v>
      </c>
      <c r="BJ9" s="414"/>
      <c r="BK9" s="413" t="s">
        <v>8</v>
      </c>
      <c r="BL9" s="414"/>
      <c r="BM9" s="413" t="s">
        <v>9</v>
      </c>
      <c r="BN9" s="400"/>
      <c r="BO9" s="413" t="s">
        <v>11</v>
      </c>
      <c r="BP9" s="413"/>
      <c r="BQ9" s="413" t="s">
        <v>12</v>
      </c>
      <c r="BR9" s="413"/>
      <c r="BS9" s="413" t="s">
        <v>200</v>
      </c>
      <c r="BT9" s="413"/>
      <c r="BU9" s="413" t="s">
        <v>302</v>
      </c>
      <c r="BV9" s="413"/>
      <c r="BW9" s="413" t="s">
        <v>13</v>
      </c>
      <c r="BX9" s="413"/>
      <c r="BY9" s="400" t="s">
        <v>225</v>
      </c>
      <c r="BZ9" s="401"/>
      <c r="CA9" s="413" t="s">
        <v>14</v>
      </c>
      <c r="CB9" s="413"/>
      <c r="CC9" s="400" t="s">
        <v>230</v>
      </c>
      <c r="CD9" s="401"/>
      <c r="CE9" s="400" t="s">
        <v>15</v>
      </c>
      <c r="CF9" s="401"/>
      <c r="CG9" s="400" t="s">
        <v>245</v>
      </c>
      <c r="CH9" s="401"/>
      <c r="CI9" s="400" t="s">
        <v>16</v>
      </c>
      <c r="CJ9" s="401"/>
      <c r="CK9" s="400" t="s">
        <v>216</v>
      </c>
      <c r="CL9" s="401"/>
      <c r="CM9" s="400" t="s">
        <v>214</v>
      </c>
      <c r="CN9" s="401"/>
      <c r="CO9" s="400" t="s">
        <v>303</v>
      </c>
      <c r="CP9" s="401"/>
      <c r="CQ9" s="400" t="s">
        <v>209</v>
      </c>
      <c r="CR9" s="401"/>
      <c r="CS9" s="400" t="s">
        <v>208</v>
      </c>
      <c r="CT9" s="401"/>
      <c r="CU9" s="400" t="s">
        <v>213</v>
      </c>
      <c r="CV9" s="401"/>
      <c r="CW9" s="400" t="s">
        <v>174</v>
      </c>
      <c r="CX9" s="415"/>
      <c r="CY9" s="400" t="s">
        <v>282</v>
      </c>
      <c r="CZ9" s="401"/>
      <c r="DA9" s="400" t="s">
        <v>175</v>
      </c>
      <c r="DB9" s="415"/>
      <c r="DC9" s="400" t="s">
        <v>17</v>
      </c>
      <c r="DD9" s="415"/>
      <c r="DE9" s="400" t="s">
        <v>203</v>
      </c>
      <c r="DF9" s="401"/>
      <c r="DG9" s="400" t="s">
        <v>19</v>
      </c>
      <c r="DH9" s="403"/>
      <c r="DI9" s="400" t="s">
        <v>228</v>
      </c>
      <c r="DJ9" s="403"/>
      <c r="DK9" s="400" t="s">
        <v>221</v>
      </c>
      <c r="DL9" s="403"/>
      <c r="DM9" s="402" t="s">
        <v>251</v>
      </c>
      <c r="DN9" s="403"/>
      <c r="DO9" s="402" t="s">
        <v>250</v>
      </c>
      <c r="DP9" s="403"/>
      <c r="DQ9" s="402" t="s">
        <v>275</v>
      </c>
      <c r="DR9" s="403"/>
      <c r="DS9" s="402" t="s">
        <v>272</v>
      </c>
      <c r="DT9" s="403"/>
      <c r="DU9" s="402" t="s">
        <v>273</v>
      </c>
      <c r="DV9" s="403"/>
      <c r="DW9" s="402" t="s">
        <v>274</v>
      </c>
      <c r="DX9" s="403"/>
      <c r="DY9" s="402" t="s">
        <v>264</v>
      </c>
      <c r="DZ9" s="403"/>
      <c r="EA9" s="402" t="s">
        <v>276</v>
      </c>
      <c r="EB9" s="403"/>
      <c r="EC9" s="402" t="s">
        <v>279</v>
      </c>
      <c r="ED9" s="403"/>
      <c r="EE9" s="402" t="s">
        <v>280</v>
      </c>
      <c r="EF9" s="403"/>
      <c r="EG9" s="402" t="s">
        <v>284</v>
      </c>
      <c r="EH9" s="403"/>
      <c r="EI9" s="402" t="s">
        <v>286</v>
      </c>
      <c r="EJ9" s="403"/>
      <c r="EK9" s="402" t="s">
        <v>294</v>
      </c>
      <c r="EL9" s="403"/>
      <c r="EM9" s="402" t="s">
        <v>299</v>
      </c>
      <c r="EN9" s="403"/>
      <c r="EO9" s="402" t="s">
        <v>311</v>
      </c>
      <c r="EP9" s="403"/>
      <c r="EQ9" s="402" t="s">
        <v>314</v>
      </c>
      <c r="ER9" s="403"/>
      <c r="ES9" s="406" t="s">
        <v>321</v>
      </c>
      <c r="ET9" s="403"/>
      <c r="EU9" s="406" t="s">
        <v>316</v>
      </c>
      <c r="EV9" s="403"/>
      <c r="EW9" s="406" t="s">
        <v>326</v>
      </c>
      <c r="EX9" s="403"/>
      <c r="EY9" s="406" t="s">
        <v>334</v>
      </c>
      <c r="EZ9" s="403"/>
      <c r="FA9" s="406" t="s">
        <v>335</v>
      </c>
      <c r="FB9" s="403"/>
      <c r="FC9" s="407" t="s">
        <v>356</v>
      </c>
      <c r="FD9" s="408"/>
      <c r="FE9" s="409" t="s">
        <v>357</v>
      </c>
      <c r="FF9" s="408"/>
      <c r="FG9" s="398" t="s">
        <v>398</v>
      </c>
      <c r="FH9" s="399"/>
      <c r="FI9" s="398" t="s">
        <v>399</v>
      </c>
      <c r="FJ9" s="399"/>
      <c r="FK9" s="398" t="s">
        <v>400</v>
      </c>
      <c r="FL9" s="399"/>
      <c r="FM9" s="398" t="s">
        <v>401</v>
      </c>
      <c r="FN9" s="399"/>
      <c r="FO9" s="398" t="s">
        <v>402</v>
      </c>
      <c r="FP9" s="399"/>
      <c r="FQ9" s="404" t="s">
        <v>171</v>
      </c>
      <c r="FR9" s="405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>
        <v>24</v>
      </c>
      <c r="H11" s="75">
        <v>0.9</v>
      </c>
      <c r="I11" s="74"/>
      <c r="J11" s="74"/>
      <c r="K11" s="137"/>
      <c r="L11" s="137"/>
      <c r="M11" s="75">
        <v>18</v>
      </c>
      <c r="N11" s="75"/>
      <c r="O11" s="259">
        <v>0</v>
      </c>
      <c r="P11" s="75"/>
      <c r="Q11" s="91">
        <v>5.4</v>
      </c>
      <c r="R11" s="75">
        <v>0.77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29.65</v>
      </c>
      <c r="AF11" s="4">
        <f>'OA&amp;GRIDCO'!X11+'Day Ahead IEX PXIL'!N11+RTM!N11</f>
        <v>29.65</v>
      </c>
      <c r="AG11" s="4">
        <f>'OA&amp;GRIDCO'!AC11+'Day Ahead IEX PXIL'!S11+RTM!S11</f>
        <v>7.9899999999999993</v>
      </c>
      <c r="AH11" s="4">
        <f>'OA&amp;GRIDCO'!AD11+'Day Ahead IEX PXIL'!T11+RTM!T11</f>
        <v>2.2222222222222223</v>
      </c>
      <c r="AI11" s="4">
        <f>'OA&amp;GRIDCO'!AU11+'Day Ahead IEX PXIL'!Y11+RTM!Y11</f>
        <v>107</v>
      </c>
      <c r="AJ11" s="4">
        <f>'OA&amp;GRIDCO'!AV11+'Day Ahead IEX PXIL'!Z11+RTM!Z11</f>
        <v>32.1</v>
      </c>
      <c r="AK11" s="4">
        <f>'OA&amp;GRIDCO'!BS11+'Day Ahead IEX PXIL'!AK11+RTM!AK11</f>
        <v>50.620000000000005</v>
      </c>
      <c r="AL11" s="4">
        <f>'OA&amp;GRIDCO'!BT11+'Day Ahead IEX PXIL'!AL11+RTM!AL11</f>
        <v>4.2720000000000002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247.42000000000002</v>
      </c>
      <c r="BD11" s="4">
        <f>'OA&amp;GRIDCO'!ER11+'Day Ahead IEX PXIL'!CB11+RTM!CB11</f>
        <v>61.855000000000004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24.5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2.06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2.2250000000000001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8.25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2.99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1879.1668840206185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175.44422222222221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/>
      <c r="O12" s="259">
        <v>0</v>
      </c>
      <c r="P12" s="75"/>
      <c r="Q12" s="91">
        <v>5.4</v>
      </c>
      <c r="R12" s="75">
        <v>0.77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29.65</v>
      </c>
      <c r="AF12" s="4">
        <f>'OA&amp;GRIDCO'!X12+'Day Ahead IEX PXIL'!N12+RTM!N12</f>
        <v>29.65</v>
      </c>
      <c r="AG12" s="4">
        <f>'OA&amp;GRIDCO'!AC12+'Day Ahead IEX PXIL'!S12+RTM!S12</f>
        <v>7.9899999999999993</v>
      </c>
      <c r="AH12" s="4">
        <f>'OA&amp;GRIDCO'!AD12+'Day Ahead IEX PXIL'!T12+RTM!T12</f>
        <v>2.2222222222222223</v>
      </c>
      <c r="AI12" s="4">
        <f>'OA&amp;GRIDCO'!AU12+'Day Ahead IEX PXIL'!Y12+RTM!Y12</f>
        <v>107</v>
      </c>
      <c r="AJ12" s="4">
        <f>'OA&amp;GRIDCO'!AV12+'Day Ahead IEX PXIL'!Z12+RTM!Z12</f>
        <v>32.1</v>
      </c>
      <c r="AK12" s="4">
        <f>'OA&amp;GRIDCO'!BS12+'Day Ahead IEX PXIL'!AK12+RTM!AK12</f>
        <v>30</v>
      </c>
      <c r="AL12" s="4">
        <f>'OA&amp;GRIDCO'!BT12+'Day Ahead IEX PXIL'!AL12+RTM!AL12</f>
        <v>4.2720000000000002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247.42000000000002</v>
      </c>
      <c r="BD12" s="4">
        <f>'OA&amp;GRIDCO'!ER12+'Day Ahead IEX PXIL'!CB12+RTM!CB12</f>
        <v>61.855000000000004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24.5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2.06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8.9</v>
      </c>
      <c r="CZ12" s="4">
        <f>'OA&amp;GRIDCO'!IH12+'Day Ahead IEX PXIL'!EJ12+RTM!ED12</f>
        <v>2.2250000000000001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8.25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2.99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60.77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1837.4468840206184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175.44422222222221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/>
      <c r="O13" s="259">
        <v>0</v>
      </c>
      <c r="P13" s="75"/>
      <c r="Q13" s="91">
        <v>5.4</v>
      </c>
      <c r="R13" s="75">
        <v>0.77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29.65</v>
      </c>
      <c r="AF13" s="4">
        <f>'OA&amp;GRIDCO'!X13+'Day Ahead IEX PXIL'!N13+RTM!N13</f>
        <v>29.65</v>
      </c>
      <c r="AG13" s="4">
        <f>'OA&amp;GRIDCO'!AC13+'Day Ahead IEX PXIL'!S13+RTM!S13</f>
        <v>7.9899999999999993</v>
      </c>
      <c r="AH13" s="4">
        <f>'OA&amp;GRIDCO'!AD13+'Day Ahead IEX PXIL'!T13+RTM!T13</f>
        <v>2.2222222222222223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247.42000000000002</v>
      </c>
      <c r="BD13" s="4">
        <f>'OA&amp;GRIDCO'!ER13+'Day Ahead IEX PXIL'!CB13+RTM!CB13</f>
        <v>61.855000000000004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24.5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2.06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8.9</v>
      </c>
      <c r="CZ13" s="4">
        <f>'OA&amp;GRIDCO'!IH13+'Day Ahead IEX PXIL'!EJ13+RTM!ED13</f>
        <v>2.2250000000000001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8.25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2.99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60.77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1815.4468840206184</v>
      </c>
      <c r="FR13" s="1">
        <f t="shared" si="1"/>
        <v>177.84422222222224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/>
      <c r="O14" s="259">
        <v>0</v>
      </c>
      <c r="P14" s="75"/>
      <c r="Q14" s="91">
        <v>5.4</v>
      </c>
      <c r="R14" s="75">
        <v>0.77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29.65</v>
      </c>
      <c r="AF14" s="4">
        <f>'OA&amp;GRIDCO'!X14+'Day Ahead IEX PXIL'!N14+RTM!N14</f>
        <v>29.65</v>
      </c>
      <c r="AG14" s="4">
        <f>'OA&amp;GRIDCO'!AC14+'Day Ahead IEX PXIL'!S14+RTM!S14</f>
        <v>7.9899999999999993</v>
      </c>
      <c r="AH14" s="4">
        <f>'OA&amp;GRIDCO'!AD14+'Day Ahead IEX PXIL'!T14+RTM!T14</f>
        <v>2.2222222222222223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71.240000000000009</v>
      </c>
      <c r="AL14" s="4">
        <f>'OA&amp;GRIDCO'!BT14+'Day Ahead IEX PXIL'!AL14+RTM!AL14</f>
        <v>4.2720000000000002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247.42000000000002</v>
      </c>
      <c r="BD14" s="4">
        <f>'OA&amp;GRIDCO'!ER14+'Day Ahead IEX PXIL'!CB14+RTM!CB14</f>
        <v>61.855000000000004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24.5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2.06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8.9</v>
      </c>
      <c r="CZ14" s="4">
        <f>'OA&amp;GRIDCO'!IH14+'Day Ahead IEX PXIL'!EJ14+RTM!ED14</f>
        <v>2.2250000000000001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8.25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2.99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60.77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1826.6868840206184</v>
      </c>
      <c r="FR14" s="1">
        <f t="shared" si="1"/>
        <v>177.84422222222224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/>
      <c r="O15" s="259">
        <v>0</v>
      </c>
      <c r="P15" s="75"/>
      <c r="Q15" s="91">
        <v>5.4</v>
      </c>
      <c r="R15" s="75">
        <v>0.77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29.65</v>
      </c>
      <c r="AF15" s="4">
        <f>'OA&amp;GRIDCO'!X15+'Day Ahead IEX PXIL'!N15+RTM!N15</f>
        <v>29.65</v>
      </c>
      <c r="AG15" s="4">
        <f>'OA&amp;GRIDCO'!AC15+'Day Ahead IEX PXIL'!S15+RTM!S15</f>
        <v>7.9899999999999993</v>
      </c>
      <c r="AH15" s="4">
        <f>'OA&amp;GRIDCO'!AD15+'Day Ahead IEX PXIL'!T15+RTM!T15</f>
        <v>2.2222222222222223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40.31</v>
      </c>
      <c r="AL15" s="4">
        <f>'OA&amp;GRIDCO'!BT15+'Day Ahead IEX PXIL'!AL15+RTM!AL15</f>
        <v>4.2720000000000002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247.42000000000002</v>
      </c>
      <c r="BD15" s="4">
        <f>'OA&amp;GRIDCO'!ER15+'Day Ahead IEX PXIL'!CB15+RTM!CB15</f>
        <v>61.855000000000004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24.5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2.06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8.9</v>
      </c>
      <c r="CZ15" s="4">
        <f>'OA&amp;GRIDCO'!IH15+'Day Ahead IEX PXIL'!EJ15+RTM!ED15</f>
        <v>2.2250000000000001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8.25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2.99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60.77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1765.7568840206186</v>
      </c>
      <c r="FR15" s="1">
        <f t="shared" si="1"/>
        <v>177.84422222222224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/>
      <c r="O16" s="259">
        <v>0</v>
      </c>
      <c r="P16" s="75"/>
      <c r="Q16" s="91">
        <v>5.4</v>
      </c>
      <c r="R16" s="75">
        <v>0.77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29.65</v>
      </c>
      <c r="AF16" s="4">
        <f>'OA&amp;GRIDCO'!X16+'Day Ahead IEX PXIL'!N16+RTM!N16</f>
        <v>29.65</v>
      </c>
      <c r="AG16" s="4">
        <f>'OA&amp;GRIDCO'!AC16+'Day Ahead IEX PXIL'!S16+RTM!S16</f>
        <v>7.9899999999999993</v>
      </c>
      <c r="AH16" s="4">
        <f>'OA&amp;GRIDCO'!AD16+'Day Ahead IEX PXIL'!T16+RTM!T16</f>
        <v>2.2222222222222223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247.42000000000002</v>
      </c>
      <c r="BD16" s="4">
        <f>'OA&amp;GRIDCO'!ER16+'Day Ahead IEX PXIL'!CB16+RTM!CB16</f>
        <v>61.855000000000004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24.5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2.06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8.9</v>
      </c>
      <c r="CZ16" s="4">
        <f>'OA&amp;GRIDCO'!IH16+'Day Ahead IEX PXIL'!EJ16+RTM!ED16</f>
        <v>2.2250000000000001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8.25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2.99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60.77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1740.4468840206184</v>
      </c>
      <c r="FR16" s="1">
        <f t="shared" si="1"/>
        <v>177.84422222222224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/>
      <c r="O17" s="259">
        <v>0</v>
      </c>
      <c r="P17" s="75"/>
      <c r="Q17" s="91">
        <v>5.4</v>
      </c>
      <c r="R17" s="75">
        <v>0.77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29.65</v>
      </c>
      <c r="AF17" s="4">
        <f>'OA&amp;GRIDCO'!X17+'Day Ahead IEX PXIL'!N17+RTM!N17</f>
        <v>29.65</v>
      </c>
      <c r="AG17" s="4">
        <f>'OA&amp;GRIDCO'!AC17+'Day Ahead IEX PXIL'!S17+RTM!S17</f>
        <v>7.9899999999999993</v>
      </c>
      <c r="AH17" s="4">
        <f>'OA&amp;GRIDCO'!AD17+'Day Ahead IEX PXIL'!T17+RTM!T17</f>
        <v>2.2222222222222223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40.31</v>
      </c>
      <c r="AL17" s="4">
        <f>'OA&amp;GRIDCO'!BT17+'Day Ahead IEX PXIL'!AL17+RTM!AL17</f>
        <v>4.2720000000000002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247.42000000000002</v>
      </c>
      <c r="BD17" s="4">
        <f>'OA&amp;GRIDCO'!ER17+'Day Ahead IEX PXIL'!CB17+RTM!CB17</f>
        <v>61.855000000000004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24.5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2.06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8.9</v>
      </c>
      <c r="CZ17" s="4">
        <f>'OA&amp;GRIDCO'!IH17+'Day Ahead IEX PXIL'!EJ17+RTM!ED17</f>
        <v>2.2250000000000001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8.25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2.99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60.77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1750.7568840206186</v>
      </c>
      <c r="FR17" s="1">
        <f t="shared" si="1"/>
        <v>177.84422222222224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/>
      <c r="O18" s="259">
        <v>0</v>
      </c>
      <c r="P18" s="75"/>
      <c r="Q18" s="91">
        <v>5.4</v>
      </c>
      <c r="R18" s="75">
        <v>0.77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29.65</v>
      </c>
      <c r="AF18" s="4">
        <f>'OA&amp;GRIDCO'!X18+'Day Ahead IEX PXIL'!N18+RTM!N18</f>
        <v>29.65</v>
      </c>
      <c r="AG18" s="4">
        <f>'OA&amp;GRIDCO'!AC18+'Day Ahead IEX PXIL'!S18+RTM!S18</f>
        <v>7.9899999999999993</v>
      </c>
      <c r="AH18" s="4">
        <f>'OA&amp;GRIDCO'!AD18+'Day Ahead IEX PXIL'!T18+RTM!T18</f>
        <v>2.2222222222222223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30</v>
      </c>
      <c r="AL18" s="4">
        <f>'OA&amp;GRIDCO'!BT18+'Day Ahead IEX PXIL'!AL18+RTM!AL18</f>
        <v>4.2720000000000002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247.42000000000002</v>
      </c>
      <c r="BD18" s="4">
        <f>'OA&amp;GRIDCO'!ER18+'Day Ahead IEX PXIL'!CB18+RTM!CB18</f>
        <v>61.855000000000004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24.5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2.06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8.9</v>
      </c>
      <c r="CZ18" s="4">
        <f>'OA&amp;GRIDCO'!IH18+'Day Ahead IEX PXIL'!EJ18+RTM!ED18</f>
        <v>2.2250000000000001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8.25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2.99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60.77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1740.4468840206184</v>
      </c>
      <c r="FR18" s="1">
        <f t="shared" si="1"/>
        <v>177.84422222222224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/>
      <c r="O19" s="259">
        <v>0</v>
      </c>
      <c r="P19" s="75"/>
      <c r="Q19" s="91">
        <v>5.4</v>
      </c>
      <c r="R19" s="75">
        <v>0.77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29.65</v>
      </c>
      <c r="AF19" s="4">
        <f>'OA&amp;GRIDCO'!X19+'Day Ahead IEX PXIL'!N19+RTM!N19</f>
        <v>29.65</v>
      </c>
      <c r="AG19" s="4">
        <f>'OA&amp;GRIDCO'!AC19+'Day Ahead IEX PXIL'!S19+RTM!S19</f>
        <v>7.7799999999999994</v>
      </c>
      <c r="AH19" s="4">
        <f>'OA&amp;GRIDCO'!AD19+'Day Ahead IEX PXIL'!T19+RTM!T19</f>
        <v>2.2222222222222223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247.42000000000002</v>
      </c>
      <c r="BD19" s="4">
        <f>'OA&amp;GRIDCO'!ER19+'Day Ahead IEX PXIL'!CB19+RTM!CB19</f>
        <v>61.855000000000004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24.5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8.9</v>
      </c>
      <c r="CZ19" s="4">
        <f>'OA&amp;GRIDCO'!IH19+'Day Ahead IEX PXIL'!EJ19+RTM!ED19</f>
        <v>2.2250000000000001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8.25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2.99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60.77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1740.2368840206186</v>
      </c>
      <c r="FR19" s="1">
        <f t="shared" si="1"/>
        <v>177.84422222222224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/>
      <c r="O20" s="259">
        <v>0</v>
      </c>
      <c r="P20" s="75"/>
      <c r="Q20" s="91">
        <v>5.4</v>
      </c>
      <c r="R20" s="75">
        <v>0.77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29.65</v>
      </c>
      <c r="AF20" s="4">
        <f>'OA&amp;GRIDCO'!X20+'Day Ahead IEX PXIL'!N20+RTM!N20</f>
        <v>29.65</v>
      </c>
      <c r="AG20" s="4">
        <f>'OA&amp;GRIDCO'!AC20+'Day Ahead IEX PXIL'!S20+RTM!S20</f>
        <v>7.7799999999999994</v>
      </c>
      <c r="AH20" s="4">
        <f>'OA&amp;GRIDCO'!AD20+'Day Ahead IEX PXIL'!T20+RTM!T20</f>
        <v>2.2222222222222223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60.93</v>
      </c>
      <c r="AL20" s="4">
        <f>'OA&amp;GRIDCO'!BT20+'Day Ahead IEX PXIL'!AL20+RTM!AL20</f>
        <v>4.2720000000000002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247.42000000000002</v>
      </c>
      <c r="BD20" s="4">
        <f>'OA&amp;GRIDCO'!ER20+'Day Ahead IEX PXIL'!CB20+RTM!CB20</f>
        <v>61.855000000000004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24.5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8.9</v>
      </c>
      <c r="CZ20" s="4">
        <f>'OA&amp;GRIDCO'!IH20+'Day Ahead IEX PXIL'!EJ20+RTM!ED20</f>
        <v>2.2250000000000001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8.25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2.99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60.77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1771.1668840206185</v>
      </c>
      <c r="FR20" s="1">
        <f t="shared" si="1"/>
        <v>177.84422222222224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/>
      <c r="O21" s="259">
        <v>0</v>
      </c>
      <c r="P21" s="75"/>
      <c r="Q21" s="91">
        <v>5.4</v>
      </c>
      <c r="R21" s="75">
        <v>0.77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29.65</v>
      </c>
      <c r="AF21" s="4">
        <f>'OA&amp;GRIDCO'!X21+'Day Ahead IEX PXIL'!N21+RTM!N21</f>
        <v>29.65</v>
      </c>
      <c r="AG21" s="4">
        <f>'OA&amp;GRIDCO'!AC21+'Day Ahead IEX PXIL'!S21+RTM!S21</f>
        <v>7.7799999999999994</v>
      </c>
      <c r="AH21" s="4">
        <f>'OA&amp;GRIDCO'!AD21+'Day Ahead IEX PXIL'!T21+RTM!T21</f>
        <v>2.2222222222222223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60.93</v>
      </c>
      <c r="AL21" s="4">
        <f>'OA&amp;GRIDCO'!BT21+'Day Ahead IEX PXIL'!AL21+RTM!AL21</f>
        <v>4.2720000000000002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247.42000000000002</v>
      </c>
      <c r="BD21" s="4">
        <f>'OA&amp;GRIDCO'!ER21+'Day Ahead IEX PXIL'!CB21+RTM!CB21</f>
        <v>61.855000000000004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24.5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2.06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8.9</v>
      </c>
      <c r="CZ21" s="4">
        <f>'OA&amp;GRIDCO'!IH21+'Day Ahead IEX PXIL'!EJ21+RTM!ED21</f>
        <v>2.2250000000000001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8.25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2.99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60.77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0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1771.1668840206185</v>
      </c>
      <c r="FR21" s="1">
        <f t="shared" si="1"/>
        <v>177.84422222222224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/>
      <c r="O22" s="259">
        <v>0</v>
      </c>
      <c r="P22" s="75"/>
      <c r="Q22" s="91">
        <v>5.4</v>
      </c>
      <c r="R22" s="75">
        <v>0.77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29.65</v>
      </c>
      <c r="AF22" s="4">
        <f>'OA&amp;GRIDCO'!X22+'Day Ahead IEX PXIL'!N22+RTM!N22</f>
        <v>29.65</v>
      </c>
      <c r="AG22" s="4">
        <f>'OA&amp;GRIDCO'!AC22+'Day Ahead IEX PXIL'!S22+RTM!S22</f>
        <v>7.7799999999999994</v>
      </c>
      <c r="AH22" s="4">
        <f>'OA&amp;GRIDCO'!AD22+'Day Ahead IEX PXIL'!T22+RTM!T22</f>
        <v>2.2222222222222223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30</v>
      </c>
      <c r="AL22" s="4">
        <f>'OA&amp;GRIDCO'!BT22+'Day Ahead IEX PXIL'!AL22+RTM!AL22</f>
        <v>4.2720000000000002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247.42000000000002</v>
      </c>
      <c r="BD22" s="4">
        <f>'OA&amp;GRIDCO'!ER22+'Day Ahead IEX PXIL'!CB22+RTM!CB22</f>
        <v>61.855000000000004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24.5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2.06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8.9</v>
      </c>
      <c r="CZ22" s="4">
        <f>'OA&amp;GRIDCO'!IH22+'Day Ahead IEX PXIL'!EJ22+RTM!ED22</f>
        <v>2.2250000000000001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8.25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2.99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60.77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0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1740.2368840206186</v>
      </c>
      <c r="FR22" s="1">
        <f t="shared" si="1"/>
        <v>177.84422222222224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/>
      <c r="O23" s="259">
        <v>0</v>
      </c>
      <c r="P23" s="75"/>
      <c r="Q23" s="91">
        <v>5.4</v>
      </c>
      <c r="R23" s="75">
        <v>0.77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29.65</v>
      </c>
      <c r="AF23" s="4">
        <f>'OA&amp;GRIDCO'!X23+'Day Ahead IEX PXIL'!N23+RTM!N23</f>
        <v>29.65</v>
      </c>
      <c r="AG23" s="4">
        <f>'OA&amp;GRIDCO'!AC23+'Day Ahead IEX PXIL'!S23+RTM!S23</f>
        <v>7.7799999999999994</v>
      </c>
      <c r="AH23" s="4">
        <f>'OA&amp;GRIDCO'!AD23+'Day Ahead IEX PXIL'!T23+RTM!T23</f>
        <v>2.2222222222222223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30</v>
      </c>
      <c r="AL23" s="4">
        <f>'OA&amp;GRIDCO'!BT23+'Day Ahead IEX PXIL'!AL23+RTM!AL23</f>
        <v>4.2720000000000002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247.42000000000002</v>
      </c>
      <c r="BD23" s="4">
        <f>'OA&amp;GRIDCO'!ER23+'Day Ahead IEX PXIL'!CB23+RTM!CB23</f>
        <v>61.855000000000004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24.5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2.06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8.9</v>
      </c>
      <c r="CZ23" s="4">
        <f>'OA&amp;GRIDCO'!IH23+'Day Ahead IEX PXIL'!EJ23+RTM!ED23</f>
        <v>2.2250000000000001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8.25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2.99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60.77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0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1739.2068840206186</v>
      </c>
      <c r="FR23" s="1">
        <f t="shared" si="1"/>
        <v>177.84422222222224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/>
      <c r="O24" s="259">
        <v>0</v>
      </c>
      <c r="P24" s="75"/>
      <c r="Q24" s="91">
        <v>5.4</v>
      </c>
      <c r="R24" s="75">
        <v>0.77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29.65</v>
      </c>
      <c r="AF24" s="4">
        <f>'OA&amp;GRIDCO'!X24+'Day Ahead IEX PXIL'!N24+RTM!N24</f>
        <v>29.65</v>
      </c>
      <c r="AG24" s="4">
        <f>'OA&amp;GRIDCO'!AC24+'Day Ahead IEX PXIL'!S24+RTM!S24</f>
        <v>7.7799999999999994</v>
      </c>
      <c r="AH24" s="4">
        <f>'OA&amp;GRIDCO'!AD24+'Day Ahead IEX PXIL'!T24+RTM!T24</f>
        <v>2.2222222222222223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40.31</v>
      </c>
      <c r="AL24" s="4">
        <f>'OA&amp;GRIDCO'!BT24+'Day Ahead IEX PXIL'!AL24+RTM!AL24</f>
        <v>4.2720000000000002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247.42000000000002</v>
      </c>
      <c r="BD24" s="4">
        <f>'OA&amp;GRIDCO'!ER24+'Day Ahead IEX PXIL'!CB24+RTM!CB24</f>
        <v>61.855000000000004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24.5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2.06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8.9</v>
      </c>
      <c r="CZ24" s="4">
        <f>'OA&amp;GRIDCO'!IH24+'Day Ahead IEX PXIL'!EJ24+RTM!ED24</f>
        <v>2.2250000000000001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8.25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2.99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60.77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0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1749.5168840206186</v>
      </c>
      <c r="FR24" s="1">
        <f t="shared" si="1"/>
        <v>177.84422222222224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/>
      <c r="O25" s="259">
        <v>0</v>
      </c>
      <c r="P25" s="75"/>
      <c r="Q25" s="91">
        <v>5.4</v>
      </c>
      <c r="R25" s="75">
        <v>0.77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29.65</v>
      </c>
      <c r="AF25" s="4">
        <f>'OA&amp;GRIDCO'!X25+'Day Ahead IEX PXIL'!N25+RTM!N25</f>
        <v>29.65</v>
      </c>
      <c r="AG25" s="4">
        <f>'OA&amp;GRIDCO'!AC25+'Day Ahead IEX PXIL'!S25+RTM!S25</f>
        <v>7.7799999999999994</v>
      </c>
      <c r="AH25" s="4">
        <f>'OA&amp;GRIDCO'!AD25+'Day Ahead IEX PXIL'!T25+RTM!T25</f>
        <v>2.2222222222222223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30</v>
      </c>
      <c r="AL25" s="4">
        <f>'OA&amp;GRIDCO'!BT25+'Day Ahead IEX PXIL'!AL25+RTM!AL25</f>
        <v>4.2720000000000002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247.42000000000002</v>
      </c>
      <c r="BD25" s="4">
        <f>'OA&amp;GRIDCO'!ER25+'Day Ahead IEX PXIL'!CB25+RTM!CB25</f>
        <v>61.855000000000004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24.5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2.06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8.9</v>
      </c>
      <c r="CZ25" s="4">
        <f>'OA&amp;GRIDCO'!IH25+'Day Ahead IEX PXIL'!EJ25+RTM!ED25</f>
        <v>2.2250000000000001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8.25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2.99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60.77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1739.2068840206186</v>
      </c>
      <c r="FR25" s="1">
        <f t="shared" si="1"/>
        <v>177.84422222222224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/>
      <c r="O26" s="259">
        <v>0</v>
      </c>
      <c r="P26" s="75"/>
      <c r="Q26" s="91">
        <v>5.4</v>
      </c>
      <c r="R26" s="75">
        <v>0.77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29.65</v>
      </c>
      <c r="AF26" s="4">
        <f>'OA&amp;GRIDCO'!X26+'Day Ahead IEX PXIL'!N26+RTM!N26</f>
        <v>29.65</v>
      </c>
      <c r="AG26" s="4">
        <f>'OA&amp;GRIDCO'!AC26+'Day Ahead IEX PXIL'!S26+RTM!S26</f>
        <v>7.7799999999999994</v>
      </c>
      <c r="AH26" s="4">
        <f>'OA&amp;GRIDCO'!AD26+'Day Ahead IEX PXIL'!T26+RTM!T26</f>
        <v>2.2222222222222223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40.31</v>
      </c>
      <c r="AL26" s="4">
        <f>'OA&amp;GRIDCO'!BT26+'Day Ahead IEX PXIL'!AL26+RTM!AL26</f>
        <v>4.2720000000000002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247.42000000000002</v>
      </c>
      <c r="BD26" s="4">
        <f>'OA&amp;GRIDCO'!ER26+'Day Ahead IEX PXIL'!CB26+RTM!CB26</f>
        <v>61.855000000000004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24.5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2.06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8.9</v>
      </c>
      <c r="CZ26" s="4">
        <f>'OA&amp;GRIDCO'!IH26+'Day Ahead IEX PXIL'!EJ26+RTM!ED26</f>
        <v>2.2250000000000001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8.25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2.99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60.77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1749.5168840206186</v>
      </c>
      <c r="FR26" s="1">
        <f t="shared" si="1"/>
        <v>177.84422222222224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/>
      <c r="O27" s="259">
        <v>0</v>
      </c>
      <c r="P27" s="75"/>
      <c r="Q27" s="91">
        <v>5.4</v>
      </c>
      <c r="R27" s="75">
        <v>0.77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29.65</v>
      </c>
      <c r="AF27" s="4">
        <f>'OA&amp;GRIDCO'!X27+'Day Ahead IEX PXIL'!N27+RTM!N27</f>
        <v>29.65</v>
      </c>
      <c r="AG27" s="4">
        <f>'OA&amp;GRIDCO'!AC27+'Day Ahead IEX PXIL'!S27+RTM!S27</f>
        <v>7.7799999999999994</v>
      </c>
      <c r="AH27" s="4">
        <f>'OA&amp;GRIDCO'!AD27+'Day Ahead IEX PXIL'!T27+RTM!T27</f>
        <v>2.2222222222222223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60.93</v>
      </c>
      <c r="AL27" s="4">
        <f>'OA&amp;GRIDCO'!BT27+'Day Ahead IEX PXIL'!AL27+RTM!AL27</f>
        <v>4.2720000000000002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247.42000000000002</v>
      </c>
      <c r="BD27" s="4">
        <f>'OA&amp;GRIDCO'!ER27+'Day Ahead IEX PXIL'!CB27+RTM!CB27</f>
        <v>61.855000000000004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24.5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2.06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8.9</v>
      </c>
      <c r="CZ27" s="4">
        <f>'OA&amp;GRIDCO'!IH27+'Day Ahead IEX PXIL'!EJ27+RTM!ED27</f>
        <v>2.2250000000000001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8.25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2.99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60.77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1770.1368840206185</v>
      </c>
      <c r="FR27" s="1">
        <f t="shared" si="1"/>
        <v>177.84422222222224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/>
      <c r="O28" s="259">
        <v>0</v>
      </c>
      <c r="P28" s="75"/>
      <c r="Q28" s="91">
        <v>5.4</v>
      </c>
      <c r="R28" s="75">
        <v>0.77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29.65</v>
      </c>
      <c r="AF28" s="4">
        <f>'OA&amp;GRIDCO'!X28+'Day Ahead IEX PXIL'!N28+RTM!N28</f>
        <v>29.65</v>
      </c>
      <c r="AG28" s="4">
        <f>'OA&amp;GRIDCO'!AC28+'Day Ahead IEX PXIL'!S28+RTM!S28</f>
        <v>7.7799999999999994</v>
      </c>
      <c r="AH28" s="4">
        <f>'OA&amp;GRIDCO'!AD28+'Day Ahead IEX PXIL'!T28+RTM!T28</f>
        <v>2.2222222222222223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30</v>
      </c>
      <c r="AL28" s="4">
        <f>'OA&amp;GRIDCO'!BT28+'Day Ahead IEX PXIL'!AL28+RTM!AL28</f>
        <v>4.2720000000000002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247.42000000000002</v>
      </c>
      <c r="BD28" s="4">
        <f>'OA&amp;GRIDCO'!ER28+'Day Ahead IEX PXIL'!CB28+RTM!CB28</f>
        <v>61.855000000000004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24.5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2.06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8.9</v>
      </c>
      <c r="CZ28" s="4">
        <f>'OA&amp;GRIDCO'!IH28+'Day Ahead IEX PXIL'!EJ28+RTM!ED28</f>
        <v>2.2250000000000001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8.25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2.99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60.77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1739.2068840206186</v>
      </c>
      <c r="FR28" s="1">
        <f t="shared" si="1"/>
        <v>177.84422222222224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/>
      <c r="O29" s="259">
        <v>0</v>
      </c>
      <c r="P29" s="75"/>
      <c r="Q29" s="91">
        <v>5.4</v>
      </c>
      <c r="R29" s="75">
        <v>0.77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29.65</v>
      </c>
      <c r="AF29" s="4">
        <f>'OA&amp;GRIDCO'!X29+'Day Ahead IEX PXIL'!N29+RTM!N29</f>
        <v>29.65</v>
      </c>
      <c r="AG29" s="4">
        <f>'OA&amp;GRIDCO'!AC29+'Day Ahead IEX PXIL'!S29+RTM!S29</f>
        <v>7.7799999999999994</v>
      </c>
      <c r="AH29" s="4">
        <f>'OA&amp;GRIDCO'!AD29+'Day Ahead IEX PXIL'!T29+RTM!T29</f>
        <v>2.2222222222222223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30</v>
      </c>
      <c r="AL29" s="4">
        <f>'OA&amp;GRIDCO'!BT29+'Day Ahead IEX PXIL'!AL29+RTM!AL29</f>
        <v>4.2720000000000002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247.42000000000002</v>
      </c>
      <c r="BD29" s="4">
        <f>'OA&amp;GRIDCO'!ER29+'Day Ahead IEX PXIL'!CB29+RTM!CB29</f>
        <v>61.855000000000004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24.5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2.06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8.9</v>
      </c>
      <c r="CZ29" s="4">
        <f>'OA&amp;GRIDCO'!IH29+'Day Ahead IEX PXIL'!EJ29+RTM!ED29</f>
        <v>2.2250000000000001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8.25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2.99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60.77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1739.2068840206186</v>
      </c>
      <c r="FR29" s="1">
        <f t="shared" si="1"/>
        <v>177.84422222222224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/>
      <c r="O30" s="259">
        <v>0</v>
      </c>
      <c r="P30" s="75"/>
      <c r="Q30" s="91">
        <v>5.4</v>
      </c>
      <c r="R30" s="75">
        <v>0.77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29.65</v>
      </c>
      <c r="AF30" s="4">
        <f>'OA&amp;GRIDCO'!X30+'Day Ahead IEX PXIL'!N30+RTM!N30</f>
        <v>29.65</v>
      </c>
      <c r="AG30" s="4">
        <f>'OA&amp;GRIDCO'!AC30+'Day Ahead IEX PXIL'!S30+RTM!S30</f>
        <v>7.7799999999999994</v>
      </c>
      <c r="AH30" s="4">
        <f>'OA&amp;GRIDCO'!AD30+'Day Ahead IEX PXIL'!T30+RTM!T30</f>
        <v>2.2222222222222223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247.42000000000002</v>
      </c>
      <c r="BD30" s="4">
        <f>'OA&amp;GRIDCO'!ER30+'Day Ahead IEX PXIL'!CB30+RTM!CB30</f>
        <v>61.855000000000004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24.5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2.06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8.9</v>
      </c>
      <c r="CZ30" s="4">
        <f>'OA&amp;GRIDCO'!IH30+'Day Ahead IEX PXIL'!EJ30+RTM!ED30</f>
        <v>2.2250000000000001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8.25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2.99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60.77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1739.2068840206186</v>
      </c>
      <c r="FR30" s="1">
        <f t="shared" si="1"/>
        <v>177.84422222222224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/>
      <c r="O31" s="259">
        <v>0</v>
      </c>
      <c r="P31" s="75"/>
      <c r="Q31" s="91">
        <v>5.4</v>
      </c>
      <c r="R31" s="75">
        <v>0.77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29.65</v>
      </c>
      <c r="AF31" s="4">
        <f>'OA&amp;GRIDCO'!X31+'Day Ahead IEX PXIL'!N31+RTM!N31</f>
        <v>29.65</v>
      </c>
      <c r="AG31" s="4">
        <f>'OA&amp;GRIDCO'!AC31+'Day Ahead IEX PXIL'!S31+RTM!S31</f>
        <v>7.7799999999999994</v>
      </c>
      <c r="AH31" s="4">
        <f>'OA&amp;GRIDCO'!AD31+'Day Ahead IEX PXIL'!T31+RTM!T31</f>
        <v>2.2222222222222223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30</v>
      </c>
      <c r="AL31" s="4">
        <f>'OA&amp;GRIDCO'!BT31+'Day Ahead IEX PXIL'!AL31+RTM!AL31</f>
        <v>4.2720000000000002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247.42000000000002</v>
      </c>
      <c r="BD31" s="4">
        <f>'OA&amp;GRIDCO'!ER31+'Day Ahead IEX PXIL'!CB31+RTM!CB31</f>
        <v>61.855000000000004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24.5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2.06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8.9</v>
      </c>
      <c r="CZ31" s="4">
        <f>'OA&amp;GRIDCO'!IH31+'Day Ahead IEX PXIL'!EJ31+RTM!ED31</f>
        <v>2.2250000000000001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8.25</v>
      </c>
      <c r="DF31" s="4">
        <f>'Day Ahead IEX PXIL'!FD31+'OA&amp;GRIDCO'!KD31</f>
        <v>0</v>
      </c>
      <c r="DG31" s="4">
        <f>'OA&amp;GRIDCO'!JG31+'Day Ahead IEX PXIL'!EU31+RTM!EO31</f>
        <v>10.31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2.99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60.77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0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1729.9268840206187</v>
      </c>
      <c r="FR31" s="1">
        <f t="shared" si="1"/>
        <v>172.84422222222224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/>
      <c r="O32" s="259">
        <v>0</v>
      </c>
      <c r="P32" s="75"/>
      <c r="Q32" s="91">
        <v>5.4</v>
      </c>
      <c r="R32" s="75">
        <v>0.77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-3.8500000000000001E-3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29.65</v>
      </c>
      <c r="AF32" s="4">
        <f>'OA&amp;GRIDCO'!X32+'Day Ahead IEX PXIL'!N32+RTM!N32</f>
        <v>29.65</v>
      </c>
      <c r="AG32" s="4">
        <f>'OA&amp;GRIDCO'!AC32+'Day Ahead IEX PXIL'!S32+RTM!S32</f>
        <v>7.7799999999999994</v>
      </c>
      <c r="AH32" s="4">
        <f>'OA&amp;GRIDCO'!AD32+'Day Ahead IEX PXIL'!T32+RTM!T32</f>
        <v>2.2222222222222223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30</v>
      </c>
      <c r="AL32" s="4">
        <f>'OA&amp;GRIDCO'!BT32+'Day Ahead IEX PXIL'!AL32+RTM!AL32</f>
        <v>4.2720000000000002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247.42000000000002</v>
      </c>
      <c r="BD32" s="4">
        <f>'OA&amp;GRIDCO'!ER32+'Day Ahead IEX PXIL'!CB32+RTM!CB32</f>
        <v>61.855000000000004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24.5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2.06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8.9</v>
      </c>
      <c r="CZ32" s="4">
        <f>'OA&amp;GRIDCO'!IH32+'Day Ahead IEX PXIL'!EJ32+RTM!ED32</f>
        <v>2.2250000000000001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8.25</v>
      </c>
      <c r="DF32" s="4">
        <f>'Day Ahead IEX PXIL'!FD32+'OA&amp;GRIDCO'!KD32</f>
        <v>0</v>
      </c>
      <c r="DG32" s="4">
        <f>'OA&amp;GRIDCO'!JG32+'Day Ahead IEX PXIL'!EU32+RTM!EO32</f>
        <v>10.31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2.99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60.77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0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1729.9230340206186</v>
      </c>
      <c r="FR32" s="1">
        <f t="shared" si="1"/>
        <v>172.84422222222224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/>
      <c r="O33" s="259">
        <v>0</v>
      </c>
      <c r="P33" s="75"/>
      <c r="Q33" s="91">
        <v>5.4</v>
      </c>
      <c r="R33" s="75">
        <v>0.77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0.02</v>
      </c>
      <c r="Z33" s="75"/>
      <c r="AA33" s="75">
        <v>0.03</v>
      </c>
      <c r="AB33" s="75"/>
      <c r="AC33" s="261">
        <v>0</v>
      </c>
      <c r="AD33" s="75"/>
      <c r="AE33" s="4">
        <f>'OA&amp;GRIDCO'!W33+'Day Ahead IEX PXIL'!M33+RTM!M33</f>
        <v>29.65</v>
      </c>
      <c r="AF33" s="4">
        <f>'OA&amp;GRIDCO'!X33+'Day Ahead IEX PXIL'!N33+RTM!N33</f>
        <v>29.65</v>
      </c>
      <c r="AG33" s="4">
        <f>'OA&amp;GRIDCO'!AC33+'Day Ahead IEX PXIL'!S33+RTM!S33</f>
        <v>8.3999999999999986</v>
      </c>
      <c r="AH33" s="4">
        <f>'OA&amp;GRIDCO'!AD33+'Day Ahead IEX PXIL'!T33+RTM!T33</f>
        <v>2.2222222222222223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30</v>
      </c>
      <c r="AL33" s="4">
        <f>'OA&amp;GRIDCO'!BT33+'Day Ahead IEX PXIL'!AL33+RTM!AL33</f>
        <v>4.2720000000000002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247.42000000000002</v>
      </c>
      <c r="BD33" s="4">
        <f>'OA&amp;GRIDCO'!ER33+'Day Ahead IEX PXIL'!CB33+RTM!CB33</f>
        <v>61.855000000000004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24.5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2.06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8.9</v>
      </c>
      <c r="CZ33" s="4">
        <f>'OA&amp;GRIDCO'!IH33+'Day Ahead IEX PXIL'!EJ33+RTM!ED33</f>
        <v>2.2250000000000001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8.25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2.99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60.77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0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1730.5968840206185</v>
      </c>
      <c r="FR33" s="1">
        <f t="shared" si="1"/>
        <v>172.84422222222224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/>
      <c r="O34" s="259">
        <v>0</v>
      </c>
      <c r="P34" s="75"/>
      <c r="Q34" s="91">
        <v>5.4</v>
      </c>
      <c r="R34" s="75">
        <v>0.77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0.19</v>
      </c>
      <c r="Z34" s="75"/>
      <c r="AA34" s="75">
        <v>0.28999999999999998</v>
      </c>
      <c r="AB34" s="75"/>
      <c r="AC34" s="261">
        <v>0</v>
      </c>
      <c r="AD34" s="75"/>
      <c r="AE34" s="4">
        <f>'OA&amp;GRIDCO'!W34+'Day Ahead IEX PXIL'!M34+RTM!M34</f>
        <v>29.65</v>
      </c>
      <c r="AF34" s="4">
        <f>'OA&amp;GRIDCO'!X34+'Day Ahead IEX PXIL'!N34+RTM!N34</f>
        <v>29.65</v>
      </c>
      <c r="AG34" s="4">
        <f>'OA&amp;GRIDCO'!AC34+'Day Ahead IEX PXIL'!S34+RTM!S34</f>
        <v>8.3999999999999986</v>
      </c>
      <c r="AH34" s="4">
        <f>'OA&amp;GRIDCO'!AD34+'Day Ahead IEX PXIL'!T34+RTM!T34</f>
        <v>2.2222222222222223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30</v>
      </c>
      <c r="AL34" s="4">
        <f>'OA&amp;GRIDCO'!BT34+'Day Ahead IEX PXIL'!AL34+RTM!AL34</f>
        <v>4.2720000000000002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247.42000000000002</v>
      </c>
      <c r="BD34" s="4">
        <f>'OA&amp;GRIDCO'!ER34+'Day Ahead IEX PXIL'!CB34+RTM!CB34</f>
        <v>61.855000000000004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24.5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2.06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8.9</v>
      </c>
      <c r="CZ34" s="4">
        <f>'OA&amp;GRIDCO'!IH34+'Day Ahead IEX PXIL'!EJ34+RTM!ED34</f>
        <v>2.2250000000000001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8.25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2.99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60.77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0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0.04</v>
      </c>
      <c r="FF34" s="74">
        <f>GDAM!AF34+'OA&amp;GRIDCO'!OT34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1731.0668840206185</v>
      </c>
      <c r="FR34" s="1">
        <f t="shared" si="1"/>
        <v>172.84422222222224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/>
      <c r="O35" s="259">
        <v>0</v>
      </c>
      <c r="P35" s="75"/>
      <c r="Q35" s="91">
        <v>5.4</v>
      </c>
      <c r="R35" s="75">
        <v>0.77</v>
      </c>
      <c r="S35" s="74">
        <v>25</v>
      </c>
      <c r="T35" s="75"/>
      <c r="U35" s="74">
        <v>37</v>
      </c>
      <c r="V35" s="75"/>
      <c r="W35" s="258">
        <v>0</v>
      </c>
      <c r="X35" s="75"/>
      <c r="Y35" s="75">
        <v>0.39</v>
      </c>
      <c r="Z35" s="75"/>
      <c r="AA35" s="75">
        <v>0.57999999999999996</v>
      </c>
      <c r="AB35" s="75"/>
      <c r="AC35" s="261">
        <v>0</v>
      </c>
      <c r="AD35" s="75"/>
      <c r="AE35" s="4">
        <f>'OA&amp;GRIDCO'!W35+'Day Ahead IEX PXIL'!M35+RTM!M35</f>
        <v>10.31</v>
      </c>
      <c r="AF35" s="4">
        <f>'OA&amp;GRIDCO'!X35+'Day Ahead IEX PXIL'!N35+RTM!N35</f>
        <v>10.31</v>
      </c>
      <c r="AG35" s="4">
        <f>'OA&amp;GRIDCO'!AC35+'Day Ahead IEX PXIL'!S35+RTM!S35</f>
        <v>8.3999999999999986</v>
      </c>
      <c r="AH35" s="4">
        <f>'OA&amp;GRIDCO'!AD35+'Day Ahead IEX PXIL'!T35+RTM!T35</f>
        <v>2.2222222222222223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30</v>
      </c>
      <c r="AL35" s="4">
        <f>'OA&amp;GRIDCO'!BT35+'Day Ahead IEX PXIL'!AL35+RTM!AL35</f>
        <v>4.2720000000000002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247.42000000000002</v>
      </c>
      <c r="BD35" s="4">
        <f>'OA&amp;GRIDCO'!ER35+'Day Ahead IEX PXIL'!CB35+RTM!CB35</f>
        <v>61.855000000000004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27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2.06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8.9</v>
      </c>
      <c r="CZ35" s="4">
        <f>'OA&amp;GRIDCO'!IH35+'Day Ahead IEX PXIL'!EJ35+RTM!ED35</f>
        <v>2.2250000000000001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8.25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2.99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60.77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6.66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0.14000000000000001</v>
      </c>
      <c r="FF35" s="74">
        <f>GDAM!AF35+'OA&amp;GRIDCO'!OT35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1745.116884020619</v>
      </c>
      <c r="FR35" s="1">
        <f t="shared" si="1"/>
        <v>152.60422222222221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/>
      <c r="O36" s="259">
        <v>0</v>
      </c>
      <c r="P36" s="75"/>
      <c r="Q36" s="91">
        <v>5.4</v>
      </c>
      <c r="R36" s="75">
        <v>0.77</v>
      </c>
      <c r="S36" s="74">
        <v>25</v>
      </c>
      <c r="T36" s="75"/>
      <c r="U36" s="74">
        <v>37</v>
      </c>
      <c r="V36" s="75"/>
      <c r="W36" s="258">
        <v>0</v>
      </c>
      <c r="X36" s="75"/>
      <c r="Y36" s="75">
        <v>0.53</v>
      </c>
      <c r="Z36" s="75"/>
      <c r="AA36" s="75">
        <v>0.8</v>
      </c>
      <c r="AB36" s="75"/>
      <c r="AC36" s="261">
        <v>0</v>
      </c>
      <c r="AD36" s="75"/>
      <c r="AE36" s="4">
        <f>'OA&amp;GRIDCO'!W36+'Day Ahead IEX PXIL'!M36+RTM!M36</f>
        <v>22.68</v>
      </c>
      <c r="AF36" s="4">
        <f>'OA&amp;GRIDCO'!X36+'Day Ahead IEX PXIL'!N36+RTM!N36</f>
        <v>10.31</v>
      </c>
      <c r="AG36" s="74">
        <f>'OA&amp;GRIDCO'!AC36+'Day Ahead IEX PXIL'!S36+RTM!S36</f>
        <v>8.3999999999999986</v>
      </c>
      <c r="AH36" s="74">
        <f>'OA&amp;GRIDCO'!AD36+'Day Ahead IEX PXIL'!T36+RTM!T36</f>
        <v>2.2222222222222223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30</v>
      </c>
      <c r="AL36" s="74">
        <f>'OA&amp;GRIDCO'!BT36+'Day Ahead IEX PXIL'!AL36+RTM!AL36</f>
        <v>4.2720000000000002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247.42000000000002</v>
      </c>
      <c r="BD36" s="74">
        <f>'OA&amp;GRIDCO'!ER36+'Day Ahead IEX PXIL'!CB36+RTM!CB36</f>
        <v>61.855000000000004</v>
      </c>
      <c r="BE36" s="75">
        <f>'OA&amp;GRIDCO'!OA36+GDAM!U36</f>
        <v>6.9999999999999993E-2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27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2.06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8.9</v>
      </c>
      <c r="CZ36" s="74">
        <f>'OA&amp;GRIDCO'!IH36+'Day Ahead IEX PXIL'!EJ36+RTM!ED36</f>
        <v>2.2250000000000001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8.25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2.99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60.77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0.35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6.66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0.09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0.27</v>
      </c>
      <c r="FF36" s="74">
        <f>GDAM!AF36+'OA&amp;GRIDCO'!OT36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1758.2868840206186</v>
      </c>
      <c r="FR36" s="1">
        <f t="shared" si="1"/>
        <v>152.60422222222221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/>
      <c r="O37" s="259">
        <v>3.5000000000000003E-2</v>
      </c>
      <c r="P37" s="75"/>
      <c r="Q37" s="91">
        <v>5.4</v>
      </c>
      <c r="R37" s="75">
        <v>0.77</v>
      </c>
      <c r="S37" s="74">
        <v>25</v>
      </c>
      <c r="T37" s="75"/>
      <c r="U37" s="74">
        <v>37</v>
      </c>
      <c r="V37" s="75"/>
      <c r="W37" s="258">
        <v>0.53</v>
      </c>
      <c r="X37" s="75"/>
      <c r="Y37" s="75">
        <v>0.7</v>
      </c>
      <c r="Z37" s="75"/>
      <c r="AA37" s="75">
        <v>1.07</v>
      </c>
      <c r="AB37" s="75"/>
      <c r="AC37" s="261">
        <v>0.01</v>
      </c>
      <c r="AD37" s="75"/>
      <c r="AE37" s="4">
        <f>'OA&amp;GRIDCO'!W37+'Day Ahead IEX PXIL'!M37+RTM!M37</f>
        <v>10.31</v>
      </c>
      <c r="AF37" s="4">
        <f>'OA&amp;GRIDCO'!X37+'Day Ahead IEX PXIL'!N37+RTM!N37</f>
        <v>10.31</v>
      </c>
      <c r="AG37" s="74">
        <f>'OA&amp;GRIDCO'!AC37+'Day Ahead IEX PXIL'!S37+RTM!S37</f>
        <v>8.3999999999999986</v>
      </c>
      <c r="AH37" s="74">
        <f>'OA&amp;GRIDCO'!AD37+'Day Ahead IEX PXIL'!T37+RTM!T37</f>
        <v>2.2222222222222223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60.93</v>
      </c>
      <c r="AL37" s="74">
        <f>'OA&amp;GRIDCO'!BT37+'Day Ahead IEX PXIL'!AL37+RTM!AL37</f>
        <v>4.2720000000000002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247.42000000000002</v>
      </c>
      <c r="BD37" s="74">
        <f>'OA&amp;GRIDCO'!ER37+'Day Ahead IEX PXIL'!CB37+RTM!CB37</f>
        <v>61.855000000000004</v>
      </c>
      <c r="BE37" s="75">
        <f>'OA&amp;GRIDCO'!OA37+GDAM!U37</f>
        <v>0.35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27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2.06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8.9</v>
      </c>
      <c r="CZ37" s="74">
        <f>'OA&amp;GRIDCO'!IH37+'Day Ahead IEX PXIL'!EJ37+RTM!ED37</f>
        <v>2.2250000000000001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8.25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2.99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60.77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1.7000000000000002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6.66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0.88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0.55000000000000004</v>
      </c>
      <c r="FF37" s="74">
        <f>GDAM!AF37+'OA&amp;GRIDCO'!OT37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1780.5618840206187</v>
      </c>
      <c r="FR37" s="1">
        <f t="shared" si="1"/>
        <v>152.60422222222221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/>
      <c r="O38" s="259">
        <v>8.5000000000000006E-2</v>
      </c>
      <c r="P38" s="75"/>
      <c r="Q38" s="91">
        <v>5.4</v>
      </c>
      <c r="R38" s="75">
        <v>0.77</v>
      </c>
      <c r="S38" s="74">
        <v>25</v>
      </c>
      <c r="T38" s="75"/>
      <c r="U38" s="74">
        <v>37</v>
      </c>
      <c r="V38" s="75"/>
      <c r="W38" s="258">
        <v>1.07</v>
      </c>
      <c r="X38" s="75"/>
      <c r="Y38" s="75">
        <v>1.03</v>
      </c>
      <c r="Z38" s="75"/>
      <c r="AA38" s="75">
        <v>1.56</v>
      </c>
      <c r="AB38" s="75"/>
      <c r="AC38" s="261">
        <v>0.02</v>
      </c>
      <c r="AD38" s="75"/>
      <c r="AE38" s="4">
        <f>'OA&amp;GRIDCO'!W38+'Day Ahead IEX PXIL'!M38+RTM!M38</f>
        <v>10.31</v>
      </c>
      <c r="AF38" s="4">
        <f>'OA&amp;GRIDCO'!X38+'Day Ahead IEX PXIL'!N38+RTM!N38</f>
        <v>10.31</v>
      </c>
      <c r="AG38" s="74">
        <f>'OA&amp;GRIDCO'!AC38+'Day Ahead IEX PXIL'!S38+RTM!S38</f>
        <v>8.3999999999999986</v>
      </c>
      <c r="AH38" s="74">
        <f>'OA&amp;GRIDCO'!AD38+'Day Ahead IEX PXIL'!T38+RTM!T38</f>
        <v>2.2222222222222223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40.31</v>
      </c>
      <c r="AL38" s="74">
        <f>'OA&amp;GRIDCO'!BT38+'Day Ahead IEX PXIL'!AL38+RTM!AL38</f>
        <v>4.2720000000000002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247.42000000000002</v>
      </c>
      <c r="BD38" s="74">
        <f>'OA&amp;GRIDCO'!ER38+'Day Ahead IEX PXIL'!CB38+RTM!CB38</f>
        <v>61.855000000000004</v>
      </c>
      <c r="BE38" s="75">
        <f>'OA&amp;GRIDCO'!OA38+GDAM!U38</f>
        <v>0.51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27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2.06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8.9</v>
      </c>
      <c r="CZ38" s="74">
        <f>'OA&amp;GRIDCO'!IH38+'Day Ahead IEX PXIL'!EJ38+RTM!ED38</f>
        <v>2.2250000000000001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8.25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2.99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60.77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2.3199999999999998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6.66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1.72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0.83000000000000007</v>
      </c>
      <c r="FF38" s="74">
        <f>GDAM!AF38+'OA&amp;GRIDCO'!OT38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1763.2618840206187</v>
      </c>
      <c r="FR38" s="1">
        <f t="shared" si="1"/>
        <v>152.60422222222221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/>
      <c r="O39" s="259">
        <v>0.11</v>
      </c>
      <c r="P39" s="75"/>
      <c r="Q39" s="91">
        <v>5.4</v>
      </c>
      <c r="R39" s="75">
        <v>0.77</v>
      </c>
      <c r="S39" s="74">
        <v>25</v>
      </c>
      <c r="T39" s="75"/>
      <c r="U39" s="74">
        <v>37</v>
      </c>
      <c r="V39" s="75"/>
      <c r="W39" s="258">
        <v>1.83</v>
      </c>
      <c r="X39" s="75"/>
      <c r="Y39" s="75">
        <v>1.19</v>
      </c>
      <c r="Z39" s="75"/>
      <c r="AA39" s="75">
        <v>1.8</v>
      </c>
      <c r="AB39" s="75"/>
      <c r="AC39" s="262">
        <v>0.06</v>
      </c>
      <c r="AD39" s="75"/>
      <c r="AE39" s="4">
        <f>'OA&amp;GRIDCO'!W39+'Day Ahead IEX PXIL'!M39+RTM!M39</f>
        <v>10.31</v>
      </c>
      <c r="AF39" s="4">
        <f>'OA&amp;GRIDCO'!X39+'Day Ahead IEX PXIL'!N39+RTM!N39</f>
        <v>10.31</v>
      </c>
      <c r="AG39" s="74">
        <f>'OA&amp;GRIDCO'!AC39+'Day Ahead IEX PXIL'!S39+RTM!S39</f>
        <v>7.7799999999999994</v>
      </c>
      <c r="AH39" s="74">
        <f>'OA&amp;GRIDCO'!AD39+'Day Ahead IEX PXIL'!T39+RTM!T39</f>
        <v>2.2222222222222223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247.42000000000002</v>
      </c>
      <c r="BD39" s="74">
        <f>'OA&amp;GRIDCO'!ER39+'Day Ahead IEX PXIL'!CB39+RTM!CB39</f>
        <v>61.855000000000004</v>
      </c>
      <c r="BE39" s="75">
        <f>'OA&amp;GRIDCO'!OA39+GDAM!U39</f>
        <v>0.78999999999999992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24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8.9</v>
      </c>
      <c r="CZ39" s="74">
        <f>'OA&amp;GRIDCO'!IH39+'Day Ahead IEX PXIL'!EJ39+RTM!ED39</f>
        <v>2.2250000000000001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8.25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2.99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60.77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2.96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6.66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2.02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1.1099999999999999</v>
      </c>
      <c r="FF39" s="74">
        <f>GDAM!AF39+'OA&amp;GRIDCO'!OT39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1752.0568840206186</v>
      </c>
      <c r="FR39" s="1">
        <f t="shared" si="1"/>
        <v>152.60422222222221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/>
      <c r="O40" s="259">
        <v>0.15</v>
      </c>
      <c r="P40" s="75"/>
      <c r="Q40" s="91">
        <v>5.4</v>
      </c>
      <c r="R40" s="75">
        <v>0.77</v>
      </c>
      <c r="S40" s="74">
        <v>25</v>
      </c>
      <c r="T40" s="75"/>
      <c r="U40" s="74">
        <v>37</v>
      </c>
      <c r="V40" s="75"/>
      <c r="W40" s="258">
        <v>2.2000000000000002</v>
      </c>
      <c r="X40" s="75"/>
      <c r="Y40" s="75">
        <v>1.63</v>
      </c>
      <c r="Z40" s="75"/>
      <c r="AA40" s="75">
        <v>2.48</v>
      </c>
      <c r="AB40" s="75"/>
      <c r="AC40" s="262">
        <v>0.08</v>
      </c>
      <c r="AD40" s="75"/>
      <c r="AE40" s="4">
        <f>'OA&amp;GRIDCO'!W40+'Day Ahead IEX PXIL'!M40+RTM!M40</f>
        <v>10.31</v>
      </c>
      <c r="AF40" s="4">
        <f>'OA&amp;GRIDCO'!X40+'Day Ahead IEX PXIL'!N40+RTM!N40</f>
        <v>10.31</v>
      </c>
      <c r="AG40" s="74">
        <f>'OA&amp;GRIDCO'!AC40+'Day Ahead IEX PXIL'!S40+RTM!S40</f>
        <v>7.7799999999999994</v>
      </c>
      <c r="AH40" s="74">
        <f>'OA&amp;GRIDCO'!AD40+'Day Ahead IEX PXIL'!T40+RTM!T40</f>
        <v>2.2222222222222223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60.93</v>
      </c>
      <c r="AL40" s="74">
        <f>'OA&amp;GRIDCO'!BT40+'Day Ahead IEX PXIL'!AL40+RTM!AL40</f>
        <v>4.2720000000000002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247.42000000000002</v>
      </c>
      <c r="BD40" s="74">
        <f>'OA&amp;GRIDCO'!ER40+'Day Ahead IEX PXIL'!CB40+RTM!CB40</f>
        <v>61.855000000000004</v>
      </c>
      <c r="BE40" s="75">
        <f>'OA&amp;GRIDCO'!OA40+GDAM!U40</f>
        <v>1.3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24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8.9</v>
      </c>
      <c r="CZ40" s="74">
        <f>'OA&amp;GRIDCO'!IH40+'Day Ahead IEX PXIL'!EJ40+RTM!ED40</f>
        <v>2.2250000000000001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8.25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2.99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60.77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3.6000000000000005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6.66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2.3199999999999998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1.48</v>
      </c>
      <c r="FF40" s="74">
        <f>GDAM!AF40+'OA&amp;GRIDCO'!OT40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1786.3568840206185</v>
      </c>
      <c r="FR40" s="1">
        <f t="shared" si="1"/>
        <v>152.60422222222221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/>
      <c r="O41" s="259">
        <v>0.185</v>
      </c>
      <c r="P41" s="75"/>
      <c r="Q41" s="91">
        <v>5.4</v>
      </c>
      <c r="R41" s="75">
        <v>0.77</v>
      </c>
      <c r="S41" s="74">
        <v>25</v>
      </c>
      <c r="T41" s="75"/>
      <c r="U41" s="74">
        <v>37</v>
      </c>
      <c r="V41" s="75"/>
      <c r="W41" s="258">
        <v>1.96</v>
      </c>
      <c r="X41" s="75"/>
      <c r="Y41" s="75">
        <v>1.58</v>
      </c>
      <c r="Z41" s="75"/>
      <c r="AA41" s="75">
        <v>2.4</v>
      </c>
      <c r="AB41" s="75"/>
      <c r="AC41" s="262">
        <v>0.12</v>
      </c>
      <c r="AD41" s="75"/>
      <c r="AE41" s="4">
        <f>'OA&amp;GRIDCO'!W41+'Day Ahead IEX PXIL'!M41+RTM!M41</f>
        <v>10.31</v>
      </c>
      <c r="AF41" s="4">
        <f>'OA&amp;GRIDCO'!X41+'Day Ahead IEX PXIL'!N41+RTM!N41</f>
        <v>10.31</v>
      </c>
      <c r="AG41" s="74">
        <f>'OA&amp;GRIDCO'!AC41+'Day Ahead IEX PXIL'!S41+RTM!S41</f>
        <v>7.7799999999999994</v>
      </c>
      <c r="AH41" s="74">
        <f>'OA&amp;GRIDCO'!AD41+'Day Ahead IEX PXIL'!T41+RTM!T41</f>
        <v>2.2222222222222223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30</v>
      </c>
      <c r="AL41" s="74">
        <f>'OA&amp;GRIDCO'!BT41+'Day Ahead IEX PXIL'!AL41+RTM!AL41</f>
        <v>4.2720000000000002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247.42000000000002</v>
      </c>
      <c r="BD41" s="74">
        <f>'OA&amp;GRIDCO'!ER41+'Day Ahead IEX PXIL'!CB41+RTM!CB41</f>
        <v>61.855000000000004</v>
      </c>
      <c r="BE41" s="75">
        <f>'OA&amp;GRIDCO'!OA41+GDAM!U41</f>
        <v>2.1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20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2.06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8.9</v>
      </c>
      <c r="CZ41" s="74">
        <f>'OA&amp;GRIDCO'!IH41+'Day Ahead IEX PXIL'!EJ41+RTM!ED41</f>
        <v>2.2250000000000001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8.25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2.99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60.77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4.24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6.66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2.67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1.97</v>
      </c>
      <c r="FF41" s="74">
        <f>GDAM!AF41+'OA&amp;GRIDCO'!OT41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1723.4118840206188</v>
      </c>
      <c r="FR41" s="1">
        <f t="shared" si="1"/>
        <v>152.60422222222221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/>
      <c r="O42" s="259">
        <v>0.22</v>
      </c>
      <c r="P42" s="75"/>
      <c r="Q42" s="91">
        <v>5.4</v>
      </c>
      <c r="R42" s="75">
        <v>0.77</v>
      </c>
      <c r="S42" s="74">
        <v>25</v>
      </c>
      <c r="T42" s="75"/>
      <c r="U42" s="74">
        <v>37</v>
      </c>
      <c r="V42" s="75"/>
      <c r="W42" s="258">
        <v>1.59</v>
      </c>
      <c r="X42" s="75"/>
      <c r="Y42" s="75">
        <v>1.47</v>
      </c>
      <c r="Z42" s="75"/>
      <c r="AA42" s="75">
        <v>2.2400000000000002</v>
      </c>
      <c r="AB42" s="75"/>
      <c r="AC42" s="262">
        <v>0.18</v>
      </c>
      <c r="AD42" s="75"/>
      <c r="AE42" s="4">
        <f>'OA&amp;GRIDCO'!W42+'Day Ahead IEX PXIL'!M42+RTM!M42</f>
        <v>20.62</v>
      </c>
      <c r="AF42" s="4">
        <f>'OA&amp;GRIDCO'!X42+'Day Ahead IEX PXIL'!N42+RTM!N42</f>
        <v>10.31</v>
      </c>
      <c r="AG42" s="74">
        <f>'OA&amp;GRIDCO'!AC42+'Day Ahead IEX PXIL'!S42+RTM!S42</f>
        <v>7.7799999999999994</v>
      </c>
      <c r="AH42" s="74">
        <f>'OA&amp;GRIDCO'!AD42+'Day Ahead IEX PXIL'!T42+RTM!T42</f>
        <v>2.2222222222222223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30</v>
      </c>
      <c r="AL42" s="74">
        <f>'OA&amp;GRIDCO'!BT42+'Day Ahead IEX PXIL'!AL42+RTM!AL42</f>
        <v>4.2720000000000002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247.42000000000002</v>
      </c>
      <c r="BD42" s="74">
        <f>'OA&amp;GRIDCO'!ER42+'Day Ahead IEX PXIL'!CB42+RTM!CB42</f>
        <v>61.855000000000004</v>
      </c>
      <c r="BE42" s="75">
        <f>'OA&amp;GRIDCO'!OA42+GDAM!U42</f>
        <v>2.71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20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2.06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8.9</v>
      </c>
      <c r="CZ42" s="74">
        <f>'OA&amp;GRIDCO'!IH42+'Day Ahead IEX PXIL'!EJ42+RTM!ED42</f>
        <v>2.2250000000000001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8.25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2.99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60.77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4.87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6.66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2.2800000000000002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2.5</v>
      </c>
      <c r="FF42" s="74">
        <f>GDAM!AF42+'OA&amp;GRIDCO'!OT42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1734.5568840206186</v>
      </c>
      <c r="FR42" s="1">
        <f t="shared" si="1"/>
        <v>152.60422222222221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/>
      <c r="O43" s="259">
        <v>0.3</v>
      </c>
      <c r="P43" s="75"/>
      <c r="Q43" s="91">
        <v>5.4</v>
      </c>
      <c r="R43" s="75">
        <v>0.77</v>
      </c>
      <c r="S43" s="74">
        <v>25</v>
      </c>
      <c r="T43" s="75"/>
      <c r="U43" s="74">
        <v>37</v>
      </c>
      <c r="V43" s="75"/>
      <c r="W43" s="258">
        <v>3.03</v>
      </c>
      <c r="X43" s="75"/>
      <c r="Y43" s="75">
        <v>1.87</v>
      </c>
      <c r="Z43" s="75"/>
      <c r="AA43" s="75">
        <v>2.83</v>
      </c>
      <c r="AB43" s="75"/>
      <c r="AC43" s="262">
        <v>0.24</v>
      </c>
      <c r="AD43" s="75"/>
      <c r="AE43" s="4">
        <f>'OA&amp;GRIDCO'!W43+'Day Ahead IEX PXIL'!M43+RTM!M43</f>
        <v>17.53</v>
      </c>
      <c r="AF43" s="4">
        <f>'OA&amp;GRIDCO'!X43+'Day Ahead IEX PXIL'!N43+RTM!N43</f>
        <v>10.31</v>
      </c>
      <c r="AG43" s="74">
        <f>'OA&amp;GRIDCO'!AC43+'Day Ahead IEX PXIL'!S43+RTM!S43</f>
        <v>8.3999999999999986</v>
      </c>
      <c r="AH43" s="74">
        <f>'OA&amp;GRIDCO'!AD43+'Day Ahead IEX PXIL'!T43+RTM!T43</f>
        <v>2.2222222222222223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247.42000000000002</v>
      </c>
      <c r="BD43" s="74">
        <f>'OA&amp;GRIDCO'!ER43+'Day Ahead IEX PXIL'!CB43+RTM!CB43</f>
        <v>61.855000000000004</v>
      </c>
      <c r="BE43" s="75">
        <f>'OA&amp;GRIDCO'!OA43+GDAM!U43</f>
        <v>1.9200000000000002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18">
        <f>'OA&amp;GRIDCO'!JW43+'Day Ahead IEX PXIL'!FA43+RTM!EU43</f>
        <v>97.238599999999991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20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8.9</v>
      </c>
      <c r="CZ43" s="74">
        <f>'OA&amp;GRIDCO'!IH43+'Day Ahead IEX PXIL'!EJ43+RTM!ED43</f>
        <v>2.2250000000000001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8.25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2.99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60.77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5.5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6.66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2.3699999999999997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3.0300000000000002</v>
      </c>
      <c r="FF43" s="74">
        <f>GDAM!AF43+'OA&amp;GRIDCO'!OT43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1717.4279840206186</v>
      </c>
      <c r="FR43" s="1">
        <f t="shared" si="1"/>
        <v>152.60422222222221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/>
      <c r="O44" s="259">
        <v>0.53</v>
      </c>
      <c r="P44" s="75"/>
      <c r="Q44" s="91">
        <v>5.4</v>
      </c>
      <c r="R44" s="75">
        <v>0.77</v>
      </c>
      <c r="S44" s="74">
        <v>25</v>
      </c>
      <c r="T44" s="75"/>
      <c r="U44" s="74">
        <v>37</v>
      </c>
      <c r="V44" s="75"/>
      <c r="W44" s="258">
        <v>2.93</v>
      </c>
      <c r="X44" s="75"/>
      <c r="Y44" s="75">
        <v>1.52</v>
      </c>
      <c r="Z44" s="75"/>
      <c r="AA44" s="75">
        <v>2.2999999999999998</v>
      </c>
      <c r="AB44" s="75"/>
      <c r="AC44" s="262">
        <v>0.32</v>
      </c>
      <c r="AD44" s="75"/>
      <c r="AE44" s="4">
        <f>'OA&amp;GRIDCO'!W44+'Day Ahead IEX PXIL'!M44+RTM!M44</f>
        <v>17.53</v>
      </c>
      <c r="AF44" s="4">
        <f>'OA&amp;GRIDCO'!X44+'Day Ahead IEX PXIL'!N44+RTM!N44</f>
        <v>10.31</v>
      </c>
      <c r="AG44" s="74">
        <f>'OA&amp;GRIDCO'!AC44+'Day Ahead IEX PXIL'!S44+RTM!S44</f>
        <v>8.3999999999999986</v>
      </c>
      <c r="AH44" s="74">
        <f>'OA&amp;GRIDCO'!AD44+'Day Ahead IEX PXIL'!T44+RTM!T44</f>
        <v>2.2222222222222223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40.31</v>
      </c>
      <c r="AL44" s="74">
        <f>'OA&amp;GRIDCO'!BT44+'Day Ahead IEX PXIL'!AL44+RTM!AL44</f>
        <v>4.2720000000000002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247.42000000000002</v>
      </c>
      <c r="BD44" s="74">
        <f>'OA&amp;GRIDCO'!ER44+'Day Ahead IEX PXIL'!CB44+RTM!CB44</f>
        <v>61.855000000000004</v>
      </c>
      <c r="BE44" s="75">
        <f>'OA&amp;GRIDCO'!OA44+GDAM!U44</f>
        <v>3.35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18">
        <f>'OA&amp;GRIDCO'!JW44+'Day Ahead IEX PXIL'!FA44+RTM!EU44</f>
        <v>79.670400000000001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20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8.9</v>
      </c>
      <c r="CZ44" s="74">
        <f>'OA&amp;GRIDCO'!IH44+'Day Ahead IEX PXIL'!EJ44+RTM!ED44</f>
        <v>2.2250000000000001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8.25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38.989000000000004</v>
      </c>
      <c r="DP44" s="74">
        <f>'OA&amp;GRIDCO'!LV44+'Day Ahead IEX PXIL'!HP44+RTM!IV44</f>
        <v>0</v>
      </c>
      <c r="DQ44" s="74">
        <f>RTM!HK44</f>
        <v>2.99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60.77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6.1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6.66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4.3899999999999997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3.55</v>
      </c>
      <c r="FF44" s="74">
        <f>GDAM!AF44+'OA&amp;GRIDCO'!OT44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1703.2067840206187</v>
      </c>
      <c r="FR44" s="1">
        <f t="shared" si="1"/>
        <v>152.60422222222221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/>
      <c r="O45" s="259">
        <v>0.85899999999999999</v>
      </c>
      <c r="P45" s="75"/>
      <c r="Q45" s="91">
        <v>5.4</v>
      </c>
      <c r="R45" s="75">
        <v>0.77</v>
      </c>
      <c r="S45" s="74">
        <v>25</v>
      </c>
      <c r="T45" s="75"/>
      <c r="U45" s="74">
        <v>37</v>
      </c>
      <c r="V45" s="75"/>
      <c r="W45" s="258">
        <v>3.48</v>
      </c>
      <c r="X45" s="75"/>
      <c r="Y45" s="75">
        <v>1.9</v>
      </c>
      <c r="Z45" s="75"/>
      <c r="AA45" s="75">
        <v>2.88</v>
      </c>
      <c r="AB45" s="75"/>
      <c r="AC45" s="262">
        <v>0.38</v>
      </c>
      <c r="AD45" s="75"/>
      <c r="AE45" s="4">
        <f>'OA&amp;GRIDCO'!W45+'Day Ahead IEX PXIL'!M45+RTM!M45</f>
        <v>19.59</v>
      </c>
      <c r="AF45" s="4">
        <f>'OA&amp;GRIDCO'!X45+'Day Ahead IEX PXIL'!N45+RTM!N45</f>
        <v>10.31</v>
      </c>
      <c r="AG45" s="74">
        <f>'OA&amp;GRIDCO'!AC45+'Day Ahead IEX PXIL'!S45+RTM!S45</f>
        <v>8.3999999999999986</v>
      </c>
      <c r="AH45" s="74">
        <f>'OA&amp;GRIDCO'!AD45+'Day Ahead IEX PXIL'!T45+RTM!T45</f>
        <v>2.2222222222222223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40.31</v>
      </c>
      <c r="AL45" s="74">
        <f>'OA&amp;GRIDCO'!BT45+'Day Ahead IEX PXIL'!AL45+RTM!AL45</f>
        <v>4.2720000000000002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247.42000000000002</v>
      </c>
      <c r="BD45" s="74">
        <f>'OA&amp;GRIDCO'!ER45+'Day Ahead IEX PXIL'!CB45+RTM!CB45</f>
        <v>61.855000000000004</v>
      </c>
      <c r="BE45" s="75">
        <f>'OA&amp;GRIDCO'!OA45+GDAM!U45</f>
        <v>3.08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18">
        <f>'OA&amp;GRIDCO'!JW45+'Day Ahead IEX PXIL'!FA45+RTM!EU45</f>
        <v>79.670400000000001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20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8.9</v>
      </c>
      <c r="CZ45" s="74">
        <f>'OA&amp;GRIDCO'!IH45+'Day Ahead IEX PXIL'!EJ45+RTM!ED45</f>
        <v>2.2250000000000001</v>
      </c>
      <c r="DA45" s="74">
        <f>'OA&amp;GRIDCO'!IU45+'Day Ahead IEX PXIL'!EO45+RTM!EI45</f>
        <v>160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8.25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33.414999999999999</v>
      </c>
      <c r="DP45" s="74">
        <f>'OA&amp;GRIDCO'!LV45+'Day Ahead IEX PXIL'!HP45+RTM!IV45</f>
        <v>0</v>
      </c>
      <c r="DQ45" s="74">
        <f>RTM!HK45</f>
        <v>2.99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60.77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6.68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6.66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2.67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3.86</v>
      </c>
      <c r="FF45" s="74">
        <f>GDAM!AF45+'OA&amp;GRIDCO'!OT45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1655.4917840206185</v>
      </c>
      <c r="FR45" s="1">
        <f t="shared" si="1"/>
        <v>152.60422222222221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/>
      <c r="O46" s="259">
        <v>0.85699999999999998</v>
      </c>
      <c r="P46" s="75"/>
      <c r="Q46" s="91">
        <v>5.4</v>
      </c>
      <c r="R46" s="75">
        <v>0.77</v>
      </c>
      <c r="S46" s="74">
        <v>25</v>
      </c>
      <c r="T46" s="75"/>
      <c r="U46" s="74">
        <v>37</v>
      </c>
      <c r="V46" s="75"/>
      <c r="W46" s="258">
        <v>5.98</v>
      </c>
      <c r="X46" s="75"/>
      <c r="Y46" s="75">
        <v>3.32</v>
      </c>
      <c r="Z46" s="75"/>
      <c r="AA46" s="75">
        <v>5.04</v>
      </c>
      <c r="AB46" s="75"/>
      <c r="AC46" s="262">
        <v>0.49</v>
      </c>
      <c r="AD46" s="75"/>
      <c r="AE46" s="4">
        <f>'OA&amp;GRIDCO'!W46+'Day Ahead IEX PXIL'!M46+RTM!M46</f>
        <v>19.59</v>
      </c>
      <c r="AF46" s="4">
        <f>'OA&amp;GRIDCO'!X46+'Day Ahead IEX PXIL'!N46+RTM!N46</f>
        <v>10.31</v>
      </c>
      <c r="AG46" s="74">
        <f>'OA&amp;GRIDCO'!AC46+'Day Ahead IEX PXIL'!S46+RTM!S46</f>
        <v>8.3999999999999986</v>
      </c>
      <c r="AH46" s="74">
        <f>'OA&amp;GRIDCO'!AD46+'Day Ahead IEX PXIL'!T46+RTM!T46</f>
        <v>2.2222222222222223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30</v>
      </c>
      <c r="AL46" s="74">
        <f>'OA&amp;GRIDCO'!BT46+'Day Ahead IEX PXIL'!AL46+RTM!AL46</f>
        <v>4.2720000000000002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247.42000000000002</v>
      </c>
      <c r="BD46" s="74">
        <f>'OA&amp;GRIDCO'!ER46+'Day Ahead IEX PXIL'!CB46+RTM!CB46</f>
        <v>61.855000000000004</v>
      </c>
      <c r="BE46" s="75">
        <f>'OA&amp;GRIDCO'!OA46+GDAM!U46</f>
        <v>2.0099999999999998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18">
        <f>'OA&amp;GRIDCO'!JW46+'Day Ahead IEX PXIL'!FA46+RTM!EU46</f>
        <v>79.670400000000001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20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8.9</v>
      </c>
      <c r="CZ46" s="74">
        <f>'OA&amp;GRIDCO'!IH46+'Day Ahead IEX PXIL'!EJ46+RTM!ED46</f>
        <v>2.2250000000000001</v>
      </c>
      <c r="DA46" s="74">
        <f>'OA&amp;GRIDCO'!IU46+'Day Ahead IEX PXIL'!EO46+RTM!EI46</f>
        <v>110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8.25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29.700000000000003</v>
      </c>
      <c r="DP46" s="74">
        <f>'OA&amp;GRIDCO'!LV46+'Day Ahead IEX PXIL'!HP46+RTM!IV46</f>
        <v>0</v>
      </c>
      <c r="DQ46" s="74">
        <f>RTM!HK46</f>
        <v>2.99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60.77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7.22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6.66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2.5099999999999998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4.3599999999999994</v>
      </c>
      <c r="FF46" s="74">
        <f>GDAM!AF46+'OA&amp;GRIDCO'!OT46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1597.4647840206185</v>
      </c>
      <c r="FR46" s="1">
        <f t="shared" si="1"/>
        <v>152.60422222222221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/>
      <c r="O47" s="259">
        <v>0.93</v>
      </c>
      <c r="P47" s="75"/>
      <c r="Q47" s="91">
        <v>5.4</v>
      </c>
      <c r="R47" s="75">
        <v>0.77</v>
      </c>
      <c r="S47" s="74">
        <v>25</v>
      </c>
      <c r="T47" s="75"/>
      <c r="U47" s="74">
        <v>37</v>
      </c>
      <c r="V47" s="75"/>
      <c r="W47" s="258">
        <v>8.4700000000000006</v>
      </c>
      <c r="X47" s="75"/>
      <c r="Y47" s="75">
        <v>3.49</v>
      </c>
      <c r="Z47" s="75"/>
      <c r="AA47" s="75">
        <v>5.3</v>
      </c>
      <c r="AB47" s="75"/>
      <c r="AC47" s="262">
        <v>1.5742999999999998</v>
      </c>
      <c r="AD47" s="75"/>
      <c r="AE47" s="4">
        <f>'OA&amp;GRIDCO'!W47+'Day Ahead IEX PXIL'!M47+RTM!M47</f>
        <v>18.560000000000002</v>
      </c>
      <c r="AF47" s="4">
        <f>'OA&amp;GRIDCO'!X47+'Day Ahead IEX PXIL'!N47+RTM!N47</f>
        <v>10.31</v>
      </c>
      <c r="AG47" s="4">
        <f>'OA&amp;GRIDCO'!AC47+'Day Ahead IEX PXIL'!S47+RTM!S47</f>
        <v>7.7799999999999994</v>
      </c>
      <c r="AH47" s="4">
        <f>'OA&amp;GRIDCO'!AD47+'Day Ahead IEX PXIL'!T47+RTM!T47</f>
        <v>2.2222222222222223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71.240000000000009</v>
      </c>
      <c r="AL47" s="4">
        <f>'OA&amp;GRIDCO'!BT47+'Day Ahead IEX PXIL'!AL47+RTM!AL47</f>
        <v>4.2720000000000002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247.42000000000002</v>
      </c>
      <c r="BD47" s="4">
        <f>'OA&amp;GRIDCO'!ER47+'Day Ahead IEX PXIL'!CB47+RTM!CB47</f>
        <v>61.855000000000004</v>
      </c>
      <c r="BE47" s="75">
        <f>'OA&amp;GRIDCO'!OA47+GDAM!U47</f>
        <v>2.1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79.670400000000001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18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2.06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8.9</v>
      </c>
      <c r="CZ47" s="4">
        <f>'OA&amp;GRIDCO'!IH47+'Day Ahead IEX PXIL'!EJ47+RTM!ED47</f>
        <v>2.2250000000000001</v>
      </c>
      <c r="DA47" s="4">
        <f>'OA&amp;GRIDCO'!IU47+'Day Ahead IEX PXIL'!EO47+RTM!EI47</f>
        <v>80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8.25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29.700000000000003</v>
      </c>
      <c r="DP47" s="74">
        <f>'OA&amp;GRIDCO'!LV47+'Day Ahead IEX PXIL'!HP47+RTM!IV47</f>
        <v>0</v>
      </c>
      <c r="DQ47" s="74">
        <f>RTM!HK47</f>
        <v>1.86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60.77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7.73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0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4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4.6500000000000004</v>
      </c>
      <c r="FF47" s="74">
        <f>GDAM!AF47+'OA&amp;GRIDCO'!OT47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1603.7220840206187</v>
      </c>
      <c r="FR47" s="1">
        <f t="shared" si="1"/>
        <v>152.60422222222221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/>
      <c r="O48" s="259">
        <v>0.95</v>
      </c>
      <c r="P48" s="75"/>
      <c r="Q48" s="91">
        <v>5.4</v>
      </c>
      <c r="R48" s="75">
        <v>0.77</v>
      </c>
      <c r="S48" s="74">
        <v>25</v>
      </c>
      <c r="T48" s="75"/>
      <c r="U48" s="74">
        <v>37</v>
      </c>
      <c r="V48" s="75"/>
      <c r="W48" s="258">
        <v>7.61</v>
      </c>
      <c r="X48" s="75"/>
      <c r="Y48" s="75">
        <v>3.48</v>
      </c>
      <c r="Z48" s="75"/>
      <c r="AA48" s="75">
        <v>5.29</v>
      </c>
      <c r="AB48" s="75"/>
      <c r="AC48" s="262">
        <v>2.0227045005714581</v>
      </c>
      <c r="AD48" s="75"/>
      <c r="AE48" s="4">
        <f>'OA&amp;GRIDCO'!W48+'Day Ahead IEX PXIL'!M48+RTM!M48</f>
        <v>18.560000000000002</v>
      </c>
      <c r="AF48" s="4">
        <f>'OA&amp;GRIDCO'!X48+'Day Ahead IEX PXIL'!N48+RTM!N48</f>
        <v>10.31</v>
      </c>
      <c r="AG48" s="4">
        <f>'OA&amp;GRIDCO'!AC48+'Day Ahead IEX PXIL'!S48+RTM!S48</f>
        <v>7.7799999999999994</v>
      </c>
      <c r="AH48" s="4">
        <f>'OA&amp;GRIDCO'!AD48+'Day Ahead IEX PXIL'!T48+RTM!T48</f>
        <v>2.2222222222222223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30</v>
      </c>
      <c r="AL48" s="4">
        <f>'OA&amp;GRIDCO'!BT48+'Day Ahead IEX PXIL'!AL48+RTM!AL48</f>
        <v>4.2720000000000002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247.42000000000002</v>
      </c>
      <c r="BD48" s="4">
        <f>'OA&amp;GRIDCO'!ER48+'Day Ahead IEX PXIL'!CB48+RTM!CB48</f>
        <v>61.855000000000004</v>
      </c>
      <c r="BE48" s="75">
        <f>'OA&amp;GRIDCO'!OA48+GDAM!U48</f>
        <v>2.79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79.670400000000001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18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2.06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8.9</v>
      </c>
      <c r="CZ48" s="4">
        <f>'OA&amp;GRIDCO'!IH48+'Day Ahead IEX PXIL'!EJ48+RTM!ED48</f>
        <v>2.2250000000000001</v>
      </c>
      <c r="DA48" s="4">
        <f>'OA&amp;GRIDCO'!IU48+'Day Ahead IEX PXIL'!EO48+RTM!EI48</f>
        <v>25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8.25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29.700000000000003</v>
      </c>
      <c r="DP48" s="74">
        <f>'OA&amp;GRIDCO'!LV48+'Day Ahead IEX PXIL'!HP48+RTM!IV48</f>
        <v>0</v>
      </c>
      <c r="DQ48" s="74">
        <f>RTM!HK48</f>
        <v>1.86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60.77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8.24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0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3.74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4.49</v>
      </c>
      <c r="FF48" s="74">
        <f>GDAM!AF48+'OA&amp;GRIDCO'!OT48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1507.8504885211898</v>
      </c>
      <c r="FR48" s="1">
        <f t="shared" si="1"/>
        <v>152.60422222222221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/>
      <c r="O49" s="259">
        <v>1</v>
      </c>
      <c r="P49" s="75"/>
      <c r="Q49" s="91">
        <v>5.4</v>
      </c>
      <c r="R49" s="75">
        <v>0.77</v>
      </c>
      <c r="S49" s="74">
        <v>25</v>
      </c>
      <c r="T49" s="75"/>
      <c r="U49" s="74">
        <v>37</v>
      </c>
      <c r="V49" s="75"/>
      <c r="W49" s="258">
        <v>6.7</v>
      </c>
      <c r="X49" s="75"/>
      <c r="Y49" s="75">
        <v>3.35</v>
      </c>
      <c r="Z49" s="75"/>
      <c r="AA49" s="75">
        <v>5.08</v>
      </c>
      <c r="AB49" s="75"/>
      <c r="AC49" s="262">
        <v>2.3477999999999999</v>
      </c>
      <c r="AD49" s="75"/>
      <c r="AE49" s="4">
        <f>'OA&amp;GRIDCO'!W49+'Day Ahead IEX PXIL'!M49+RTM!M49</f>
        <v>19.59</v>
      </c>
      <c r="AF49" s="4">
        <f>'OA&amp;GRIDCO'!X49+'Day Ahead IEX PXIL'!N49+RTM!N49</f>
        <v>10.31</v>
      </c>
      <c r="AG49" s="4">
        <f>'OA&amp;GRIDCO'!AC49+'Day Ahead IEX PXIL'!S49+RTM!S49</f>
        <v>7.7799999999999994</v>
      </c>
      <c r="AH49" s="4">
        <f>'OA&amp;GRIDCO'!AD49+'Day Ahead IEX PXIL'!T49+RTM!T49</f>
        <v>2.2222222222222223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30</v>
      </c>
      <c r="AL49" s="4">
        <f>'OA&amp;GRIDCO'!BT49+'Day Ahead IEX PXIL'!AL49+RTM!AL49</f>
        <v>4.2720000000000002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247.42000000000002</v>
      </c>
      <c r="BD49" s="4">
        <f>'OA&amp;GRIDCO'!ER49+'Day Ahead IEX PXIL'!CB49+RTM!CB49</f>
        <v>61.855000000000004</v>
      </c>
      <c r="BE49" s="75">
        <f>'OA&amp;GRIDCO'!OA49+GDAM!U49</f>
        <v>3.1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70.11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18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2.06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8.9</v>
      </c>
      <c r="CZ49" s="4">
        <f>'OA&amp;GRIDCO'!IH49+'Day Ahead IEX PXIL'!EJ49+RTM!ED49</f>
        <v>2.2250000000000001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8.25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29.700000000000003</v>
      </c>
      <c r="DP49" s="74">
        <f>'OA&amp;GRIDCO'!LV49+'Day Ahead IEX PXIL'!HP49+RTM!IV49</f>
        <v>0</v>
      </c>
      <c r="DQ49" s="74">
        <f>RTM!HK49</f>
        <v>1.86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60.77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8.6999999999999993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0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2.86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4.09</v>
      </c>
      <c r="FF49" s="74">
        <f>GDAM!AF49+'OA&amp;GRIDCO'!OT49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1472.9351840206184</v>
      </c>
      <c r="FR49" s="1">
        <f t="shared" si="1"/>
        <v>150.60422222222221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/>
      <c r="O50" s="259">
        <v>1.5329999999999999</v>
      </c>
      <c r="P50" s="75"/>
      <c r="Q50" s="91">
        <v>5.4</v>
      </c>
      <c r="R50" s="75">
        <v>0.77</v>
      </c>
      <c r="S50" s="74">
        <v>25</v>
      </c>
      <c r="T50" s="75"/>
      <c r="U50" s="74">
        <v>37</v>
      </c>
      <c r="V50" s="75"/>
      <c r="W50" s="258">
        <v>5.38</v>
      </c>
      <c r="X50" s="75"/>
      <c r="Y50" s="75">
        <v>3.58</v>
      </c>
      <c r="Z50" s="75"/>
      <c r="AA50" s="75">
        <v>5.43</v>
      </c>
      <c r="AB50" s="75"/>
      <c r="AC50" s="262">
        <v>2.4024000000000001</v>
      </c>
      <c r="AD50" s="75"/>
      <c r="AE50" s="4">
        <f>'OA&amp;GRIDCO'!W50+'Day Ahead IEX PXIL'!M50+RTM!M50</f>
        <v>19.59</v>
      </c>
      <c r="AF50" s="4">
        <f>'OA&amp;GRIDCO'!X50+'Day Ahead IEX PXIL'!N50+RTM!N50</f>
        <v>10.31</v>
      </c>
      <c r="AG50" s="4">
        <f>'OA&amp;GRIDCO'!AC50+'Day Ahead IEX PXIL'!S50+RTM!S50</f>
        <v>7.7799999999999994</v>
      </c>
      <c r="AH50" s="4">
        <f>'OA&amp;GRIDCO'!AD50+'Day Ahead IEX PXIL'!T50+RTM!T50</f>
        <v>2.2222222222222223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66.08</v>
      </c>
      <c r="AL50" s="4">
        <f>'OA&amp;GRIDCO'!BT50+'Day Ahead IEX PXIL'!AL50+RTM!AL50</f>
        <v>4.2720000000000002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247.42000000000002</v>
      </c>
      <c r="BD50" s="4">
        <f>'OA&amp;GRIDCO'!ER50+'Day Ahead IEX PXIL'!CB50+RTM!CB50</f>
        <v>61.855000000000004</v>
      </c>
      <c r="BE50" s="75">
        <f>'OA&amp;GRIDCO'!OA50+GDAM!U50</f>
        <v>4.53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70.11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18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2.06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8.9</v>
      </c>
      <c r="CZ50" s="4">
        <f>'OA&amp;GRIDCO'!IH50+'Day Ahead IEX PXIL'!EJ50+RTM!ED50</f>
        <v>2.2250000000000001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8.25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29.700000000000003</v>
      </c>
      <c r="DP50" s="74">
        <f>'OA&amp;GRIDCO'!LV50+'Day Ahead IEX PXIL'!HP50+RTM!IV50</f>
        <v>0</v>
      </c>
      <c r="DQ50" s="74">
        <f>RTM!HK50</f>
        <v>1.86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60.77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9.1199999999999992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0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4.71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3.7399999999999998</v>
      </c>
      <c r="FF50" s="74">
        <f>GDAM!AF50+'OA&amp;GRIDCO'!OT50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1512.2127840206183</v>
      </c>
      <c r="FR50" s="1">
        <f t="shared" si="1"/>
        <v>150.60422222222221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/>
      <c r="O51" s="259">
        <v>2.0369999999999999</v>
      </c>
      <c r="P51" s="75"/>
      <c r="Q51" s="91">
        <v>5.4</v>
      </c>
      <c r="R51" s="75">
        <v>0.77</v>
      </c>
      <c r="S51" s="74">
        <v>25</v>
      </c>
      <c r="T51" s="75"/>
      <c r="U51" s="74">
        <v>37</v>
      </c>
      <c r="V51" s="75"/>
      <c r="W51" s="258">
        <v>4</v>
      </c>
      <c r="X51" s="75"/>
      <c r="Y51" s="75">
        <v>3.28</v>
      </c>
      <c r="Z51" s="75"/>
      <c r="AA51" s="75">
        <v>4.97</v>
      </c>
      <c r="AB51" s="75"/>
      <c r="AC51" s="262">
        <v>2.7208999999999999</v>
      </c>
      <c r="AD51" s="75"/>
      <c r="AE51" s="4">
        <f>'OA&amp;GRIDCO'!W51+'Day Ahead IEX PXIL'!M51+RTM!M51</f>
        <v>20.62</v>
      </c>
      <c r="AF51" s="4">
        <f>'OA&amp;GRIDCO'!X51+'Day Ahead IEX PXIL'!N51+RTM!N51</f>
        <v>10.31</v>
      </c>
      <c r="AG51" s="4">
        <f>'OA&amp;GRIDCO'!AC51+'Day Ahead IEX PXIL'!S51+RTM!S51</f>
        <v>7.7799999999999994</v>
      </c>
      <c r="AH51" s="4">
        <f>'OA&amp;GRIDCO'!AD51+'Day Ahead IEX PXIL'!T51+RTM!T51</f>
        <v>2.2222222222222223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40.31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247.42000000000002</v>
      </c>
      <c r="BD51" s="4">
        <f>'OA&amp;GRIDCO'!ER51+'Day Ahead IEX PXIL'!CB51+RTM!CB51</f>
        <v>61.855000000000004</v>
      </c>
      <c r="BE51" s="75">
        <f>'OA&amp;GRIDCO'!OA51+GDAM!U51</f>
        <v>6.83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70.11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18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2.16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2.06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370</v>
      </c>
      <c r="CX51" s="4">
        <f>'OA&amp;GRIDCO'!HV51+'Day Ahead IEX PXIL'!ED51+RTM!DX51</f>
        <v>0</v>
      </c>
      <c r="CY51" s="4">
        <f>'OA&amp;GRIDCO'!IG51+'Day Ahead IEX PXIL'!EI51+RTM!EC51</f>
        <v>8.9</v>
      </c>
      <c r="CZ51" s="4">
        <f>'OA&amp;GRIDCO'!IH51+'Day Ahead IEX PXIL'!EJ51+RTM!ED51</f>
        <v>2.2250000000000001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8.25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29.700000000000003</v>
      </c>
      <c r="DP51" s="74">
        <f>'OA&amp;GRIDCO'!LV51+'Day Ahead IEX PXIL'!HP51+RTM!IV51</f>
        <v>0</v>
      </c>
      <c r="DQ51" s="74">
        <f>RTM!HK51</f>
        <v>1.86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60.77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9.5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0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6.8599999999999994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3.5300000000000002</v>
      </c>
      <c r="FF51" s="74">
        <f>GDAM!AF51+'OA&amp;GRIDCO'!OT51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1462.9352840206184</v>
      </c>
      <c r="FR51" s="1">
        <f t="shared" si="1"/>
        <v>150.60422222222221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/>
      <c r="O52" s="259">
        <v>2.5390000000000001</v>
      </c>
      <c r="P52" s="75"/>
      <c r="Q52" s="91">
        <v>5.4</v>
      </c>
      <c r="R52" s="75">
        <v>0.77</v>
      </c>
      <c r="S52" s="74">
        <v>25</v>
      </c>
      <c r="T52" s="75"/>
      <c r="U52" s="74">
        <v>37</v>
      </c>
      <c r="V52" s="75"/>
      <c r="W52" s="258">
        <v>2.6</v>
      </c>
      <c r="X52" s="75"/>
      <c r="Y52" s="75">
        <v>3.3</v>
      </c>
      <c r="Z52" s="75"/>
      <c r="AA52" s="75">
        <v>5.01</v>
      </c>
      <c r="AB52" s="75"/>
      <c r="AC52" s="262">
        <v>3.626324530352802</v>
      </c>
      <c r="AD52" s="75"/>
      <c r="AE52" s="4">
        <f>'OA&amp;GRIDCO'!W52+'Day Ahead IEX PXIL'!M52+RTM!M52</f>
        <v>20.62</v>
      </c>
      <c r="AF52" s="4">
        <f>'OA&amp;GRIDCO'!X52+'Day Ahead IEX PXIL'!N52+RTM!N52</f>
        <v>10.31</v>
      </c>
      <c r="AG52" s="4">
        <f>'OA&amp;GRIDCO'!AC52+'Day Ahead IEX PXIL'!S52+RTM!S52</f>
        <v>7.7799999999999994</v>
      </c>
      <c r="AH52" s="4">
        <f>'OA&amp;GRIDCO'!AD52+'Day Ahead IEX PXIL'!T52+RTM!T52</f>
        <v>2.2222222222222223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30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277.27738402061857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247.42000000000002</v>
      </c>
      <c r="BD52" s="4">
        <f>'OA&amp;GRIDCO'!ER52+'Day Ahead IEX PXIL'!CB52+RTM!CB52</f>
        <v>61.855000000000004</v>
      </c>
      <c r="BE52" s="75">
        <f>'OA&amp;GRIDCO'!OA52+GDAM!U52</f>
        <v>10.85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18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0.72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2.06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340</v>
      </c>
      <c r="CX52" s="4">
        <f>'OA&amp;GRIDCO'!HV52+'Day Ahead IEX PXIL'!ED52+RTM!DX52</f>
        <v>0</v>
      </c>
      <c r="CY52" s="4">
        <f>'OA&amp;GRIDCO'!IG52+'Day Ahead IEX PXIL'!EI52+RTM!EC52</f>
        <v>8.9</v>
      </c>
      <c r="CZ52" s="4">
        <f>'OA&amp;GRIDCO'!IH52+'Day Ahead IEX PXIL'!EJ52+RTM!ED52</f>
        <v>2.2250000000000001</v>
      </c>
      <c r="DA52" s="4">
        <f>'OA&amp;GRIDCO'!IU52+'Day Ahead IEX PXIL'!EO52+RTM!EI52</f>
        <v>40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8.25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29.700000000000003</v>
      </c>
      <c r="DP52" s="74">
        <f>'OA&amp;GRIDCO'!LV52+'Day Ahead IEX PXIL'!HP52+RTM!IV52</f>
        <v>0</v>
      </c>
      <c r="DQ52" s="74">
        <f>RTM!HK52</f>
        <v>1.86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60.77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9.84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0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10.81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3.83</v>
      </c>
      <c r="FF52" s="74">
        <f>GDAM!AF52+'OA&amp;GRIDCO'!OT52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1417.3627085509711</v>
      </c>
      <c r="FR52" s="1">
        <f t="shared" si="1"/>
        <v>150.60422222222221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/>
      <c r="O53" s="259">
        <v>2.5</v>
      </c>
      <c r="P53" s="75"/>
      <c r="Q53" s="91">
        <v>5.4</v>
      </c>
      <c r="R53" s="75">
        <v>0.77</v>
      </c>
      <c r="S53" s="74">
        <v>25</v>
      </c>
      <c r="T53" s="75"/>
      <c r="U53" s="74">
        <v>37</v>
      </c>
      <c r="V53" s="75"/>
      <c r="W53" s="258">
        <v>1.79</v>
      </c>
      <c r="X53" s="75"/>
      <c r="Y53" s="75">
        <v>3.19</v>
      </c>
      <c r="Z53" s="75"/>
      <c r="AA53" s="75">
        <v>4.84</v>
      </c>
      <c r="AB53" s="75"/>
      <c r="AC53" s="262">
        <v>3.7220059163779426</v>
      </c>
      <c r="AD53" s="75"/>
      <c r="AE53" s="4">
        <f>'OA&amp;GRIDCO'!W53+'Day Ahead IEX PXIL'!M53+RTM!M53</f>
        <v>20.62</v>
      </c>
      <c r="AF53" s="4">
        <f>'OA&amp;GRIDCO'!X53+'Day Ahead IEX PXIL'!N53+RTM!N53</f>
        <v>10.31</v>
      </c>
      <c r="AG53" s="4">
        <f>'OA&amp;GRIDCO'!AC53+'Day Ahead IEX PXIL'!S53+RTM!S53</f>
        <v>8.19</v>
      </c>
      <c r="AH53" s="4">
        <f>'OA&amp;GRIDCO'!AD53+'Day Ahead IEX PXIL'!T53+RTM!T53</f>
        <v>2.2222222222222223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35.15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224.77738402061857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247.42000000000002</v>
      </c>
      <c r="BD53" s="4">
        <f>'OA&amp;GRIDCO'!ER53+'Day Ahead IEX PXIL'!CB53+RTM!CB53</f>
        <v>61.855000000000004</v>
      </c>
      <c r="BE53" s="75">
        <f>'OA&amp;GRIDCO'!OA53+GDAM!U53</f>
        <v>13.21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18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0.72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4.12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310</v>
      </c>
      <c r="CX53" s="4">
        <f>'OA&amp;GRIDCO'!HV53+'Day Ahead IEX PXIL'!ED53+RTM!DX53</f>
        <v>0</v>
      </c>
      <c r="CY53" s="4">
        <f>'OA&amp;GRIDCO'!IG53+'Day Ahead IEX PXIL'!EI53+RTM!EC53</f>
        <v>8.9</v>
      </c>
      <c r="CZ53" s="4">
        <f>'OA&amp;GRIDCO'!IH53+'Day Ahead IEX PXIL'!EJ53+RTM!ED53</f>
        <v>2.2250000000000001</v>
      </c>
      <c r="DA53" s="4">
        <f>'OA&amp;GRIDCO'!IU53+'Day Ahead IEX PXIL'!EO53+RTM!EI53</f>
        <v>80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8.25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29.700000000000003</v>
      </c>
      <c r="DP53" s="74">
        <f>'OA&amp;GRIDCO'!LV53+'Day Ahead IEX PXIL'!HP53+RTM!IV53</f>
        <v>0</v>
      </c>
      <c r="DQ53" s="74">
        <f>RTM!HK53</f>
        <v>1.86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60.77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10.130000000000001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9.3500000000000014</v>
      </c>
      <c r="EZ53" s="74">
        <f>GDAM!T53+'OA&amp;GRIDCO'!OB53+RTM!JP53</f>
        <v>0</v>
      </c>
      <c r="FA53" s="74">
        <f>GDAM!Y53+RTM!JS53</f>
        <v>1.34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4.75</v>
      </c>
      <c r="FF53" s="74">
        <f>GDAM!AF53+'OA&amp;GRIDCO'!OT53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1384.8993899369964</v>
      </c>
      <c r="FR53" s="1">
        <f t="shared" si="1"/>
        <v>150.60422222222221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/>
      <c r="O54" s="259">
        <v>3</v>
      </c>
      <c r="P54" s="75"/>
      <c r="Q54" s="91">
        <v>5.4</v>
      </c>
      <c r="R54" s="75">
        <v>0.77</v>
      </c>
      <c r="S54" s="74">
        <v>25</v>
      </c>
      <c r="T54" s="75"/>
      <c r="U54" s="74">
        <v>37</v>
      </c>
      <c r="V54" s="75"/>
      <c r="W54" s="258">
        <v>0.96</v>
      </c>
      <c r="X54" s="75"/>
      <c r="Y54" s="75">
        <v>3.75</v>
      </c>
      <c r="Z54" s="75"/>
      <c r="AA54" s="75">
        <v>5.88</v>
      </c>
      <c r="AB54" s="75"/>
      <c r="AC54" s="262">
        <v>3.8081191638005691</v>
      </c>
      <c r="AD54" s="75"/>
      <c r="AE54" s="4">
        <f>'OA&amp;GRIDCO'!W54+'Day Ahead IEX PXIL'!M54+RTM!M54</f>
        <v>20.62</v>
      </c>
      <c r="AF54" s="4">
        <f>'OA&amp;GRIDCO'!X54+'Day Ahead IEX PXIL'!N54+RTM!N54</f>
        <v>10.31</v>
      </c>
      <c r="AG54" s="4">
        <f>'OA&amp;GRIDCO'!AC54+'Day Ahead IEX PXIL'!S54+RTM!S54</f>
        <v>8.19</v>
      </c>
      <c r="AH54" s="4">
        <f>'OA&amp;GRIDCO'!AD54+'Day Ahead IEX PXIL'!T54+RTM!T54</f>
        <v>2.2222222222222223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45.46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247.42000000000002</v>
      </c>
      <c r="BD54" s="4">
        <f>'OA&amp;GRIDCO'!ER54+'Day Ahead IEX PXIL'!CB54+RTM!CB54</f>
        <v>61.855000000000004</v>
      </c>
      <c r="BE54" s="75">
        <f>'OA&amp;GRIDCO'!OA54+GDAM!U54</f>
        <v>13.31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18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3.09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4.12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8.9</v>
      </c>
      <c r="CZ54" s="4">
        <f>'OA&amp;GRIDCO'!IH54+'Day Ahead IEX PXIL'!EJ54+RTM!ED54</f>
        <v>2.2250000000000001</v>
      </c>
      <c r="DA54" s="4">
        <f>'OA&amp;GRIDCO'!IU54+'Day Ahead IEX PXIL'!EO54+RTM!EI54</f>
        <v>80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8.25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29.700000000000003</v>
      </c>
      <c r="DP54" s="74">
        <f>'OA&amp;GRIDCO'!LV54+'Day Ahead IEX PXIL'!HP54+RTM!IV54</f>
        <v>0</v>
      </c>
      <c r="DQ54" s="74">
        <f>RTM!HK54</f>
        <v>1.86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60.77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10.38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0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6.96</v>
      </c>
      <c r="EZ54" s="74">
        <f>GDAM!T54+'OA&amp;GRIDCO'!OB54+RTM!JP54</f>
        <v>0</v>
      </c>
      <c r="FA54" s="74">
        <f>GDAM!Y54+RTM!JS54</f>
        <v>1.44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5.8100000000000005</v>
      </c>
      <c r="FF54" s="74">
        <f>GDAM!AF54+'OA&amp;GRIDCO'!OT54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1323.2781191638005</v>
      </c>
      <c r="FR54" s="1">
        <f t="shared" si="1"/>
        <v>150.60422222222221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/>
      <c r="O55" s="259">
        <v>3.4</v>
      </c>
      <c r="P55" s="75"/>
      <c r="Q55" s="91">
        <v>5.4</v>
      </c>
      <c r="R55" s="75">
        <v>0.77</v>
      </c>
      <c r="S55" s="74">
        <v>25</v>
      </c>
      <c r="T55" s="75"/>
      <c r="U55" s="74">
        <v>37</v>
      </c>
      <c r="V55" s="75"/>
      <c r="W55" s="258">
        <v>0.9</v>
      </c>
      <c r="X55" s="75"/>
      <c r="Y55" s="75">
        <v>4.38</v>
      </c>
      <c r="Z55" s="75"/>
      <c r="AA55" s="75">
        <v>6.64</v>
      </c>
      <c r="AB55" s="75"/>
      <c r="AC55" s="262">
        <v>3.9133686884282235</v>
      </c>
      <c r="AD55" s="75"/>
      <c r="AE55" s="4">
        <f>'OA&amp;GRIDCO'!W55+'Day Ahead IEX PXIL'!M55+RTM!M55</f>
        <v>20.62</v>
      </c>
      <c r="AF55" s="4">
        <f>'OA&amp;GRIDCO'!X55+'Day Ahead IEX PXIL'!N55+RTM!N55</f>
        <v>10.31</v>
      </c>
      <c r="AG55" s="4">
        <f>'OA&amp;GRIDCO'!AC55+'Day Ahead IEX PXIL'!S55+RTM!S55</f>
        <v>8.19</v>
      </c>
      <c r="AH55" s="4">
        <f>'OA&amp;GRIDCO'!AD55+'Day Ahead IEX PXIL'!T55+RTM!T55</f>
        <v>2.2222222222222223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247.42000000000002</v>
      </c>
      <c r="BD55" s="4">
        <f>'OA&amp;GRIDCO'!ER55+'Day Ahead IEX PXIL'!CB55+RTM!CB55</f>
        <v>61.855000000000004</v>
      </c>
      <c r="BE55" s="75">
        <f>'OA&amp;GRIDCO'!OA55+GDAM!U55</f>
        <v>14.96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16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1.1299999999999999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8.9</v>
      </c>
      <c r="CZ55" s="4">
        <f>'OA&amp;GRIDCO'!IH55+'Day Ahead IEX PXIL'!EJ55+RTM!ED55</f>
        <v>2.2250000000000001</v>
      </c>
      <c r="DA55" s="4">
        <f>'OA&amp;GRIDCO'!IU55+'Day Ahead IEX PXIL'!EO55+RTM!EI55</f>
        <v>80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8.25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29.700000000000003</v>
      </c>
      <c r="DP55" s="74">
        <f>'OA&amp;GRIDCO'!LV55+'Day Ahead IEX PXIL'!HP55+RTM!IV55</f>
        <v>0</v>
      </c>
      <c r="DQ55" s="74">
        <f>RTM!HK55</f>
        <v>1.86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60.77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10.57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10.53</v>
      </c>
      <c r="EZ55" s="74">
        <f>GDAM!T55+'OA&amp;GRIDCO'!OB55+RTM!JP55</f>
        <v>0</v>
      </c>
      <c r="FA55" s="74">
        <f>GDAM!Y55+RTM!JS55</f>
        <v>3.09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6.62</v>
      </c>
      <c r="FF55" s="74">
        <f>GDAM!AF55+'OA&amp;GRIDCO'!OT55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1309.4433686884279</v>
      </c>
      <c r="FR55" s="1">
        <f t="shared" si="1"/>
        <v>150.60422222222221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/>
      <c r="O56" s="259">
        <v>3.5390000000000001</v>
      </c>
      <c r="P56" s="75"/>
      <c r="Q56" s="91">
        <v>5.4</v>
      </c>
      <c r="R56" s="75">
        <v>0.77</v>
      </c>
      <c r="S56" s="74">
        <v>25</v>
      </c>
      <c r="T56" s="75"/>
      <c r="U56" s="74">
        <v>37</v>
      </c>
      <c r="V56" s="75"/>
      <c r="W56" s="258">
        <v>1.3</v>
      </c>
      <c r="X56" s="75"/>
      <c r="Y56" s="75">
        <v>4.5</v>
      </c>
      <c r="Z56" s="75"/>
      <c r="AA56" s="75">
        <v>5</v>
      </c>
      <c r="AB56" s="75"/>
      <c r="AC56" s="262">
        <v>3.9707775200433071</v>
      </c>
      <c r="AD56" s="75"/>
      <c r="AE56" s="4">
        <f>'OA&amp;GRIDCO'!W56+'Day Ahead IEX PXIL'!M56+RTM!M56</f>
        <v>20.62</v>
      </c>
      <c r="AF56" s="4">
        <f>'OA&amp;GRIDCO'!X56+'Day Ahead IEX PXIL'!N56+RTM!N56</f>
        <v>10.31</v>
      </c>
      <c r="AG56" s="4">
        <f>'OA&amp;GRIDCO'!AC56+'Day Ahead IEX PXIL'!S56+RTM!S56</f>
        <v>8.19</v>
      </c>
      <c r="AH56" s="4">
        <f>'OA&amp;GRIDCO'!AD56+'Day Ahead IEX PXIL'!T56+RTM!T56</f>
        <v>2.2222222222222223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55.769999999999996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247.42000000000002</v>
      </c>
      <c r="BD56" s="4">
        <f>'OA&amp;GRIDCO'!ER56+'Day Ahead IEX PXIL'!CB56+RTM!CB56</f>
        <v>61.855000000000004</v>
      </c>
      <c r="BE56" s="75">
        <f>'OA&amp;GRIDCO'!OA56+GDAM!U56</f>
        <v>12.9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16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1.1299999999999999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8.9</v>
      </c>
      <c r="CZ56" s="4">
        <f>'OA&amp;GRIDCO'!IH56+'Day Ahead IEX PXIL'!EJ56+RTM!ED56</f>
        <v>2.2250000000000001</v>
      </c>
      <c r="DA56" s="4">
        <f>'OA&amp;GRIDCO'!IU56+'Day Ahead IEX PXIL'!EO56+RTM!EI56</f>
        <v>80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8.25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29.700000000000003</v>
      </c>
      <c r="DP56" s="74">
        <f>'OA&amp;GRIDCO'!LV56+'Day Ahead IEX PXIL'!HP56+RTM!IV56</f>
        <v>0</v>
      </c>
      <c r="DQ56" s="74">
        <f>RTM!HK56</f>
        <v>1.86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60.77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10.72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20.86</v>
      </c>
      <c r="EZ56" s="74">
        <f>GDAM!T56+'OA&amp;GRIDCO'!OB56+RTM!JP56</f>
        <v>0</v>
      </c>
      <c r="FA56" s="74">
        <f>GDAM!Y56+RTM!JS56</f>
        <v>1.03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7.0200000000000005</v>
      </c>
      <c r="FF56" s="74">
        <f>GDAM!AF56+'OA&amp;GRIDCO'!OT56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1341.0497775200431</v>
      </c>
      <c r="FR56" s="1">
        <f t="shared" si="1"/>
        <v>150.60422222222221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/>
      <c r="O57" s="259">
        <v>2.7</v>
      </c>
      <c r="P57" s="75"/>
      <c r="Q57" s="91">
        <v>5.4</v>
      </c>
      <c r="R57" s="75">
        <v>0.77</v>
      </c>
      <c r="S57" s="74">
        <v>25</v>
      </c>
      <c r="T57" s="75"/>
      <c r="U57" s="74">
        <v>37</v>
      </c>
      <c r="V57" s="75"/>
      <c r="W57" s="258">
        <v>2.13</v>
      </c>
      <c r="X57" s="75"/>
      <c r="Y57" s="75">
        <v>3.5</v>
      </c>
      <c r="Z57" s="75"/>
      <c r="AA57" s="75">
        <v>4</v>
      </c>
      <c r="AB57" s="75"/>
      <c r="AC57" s="262">
        <v>3.9994819358508487</v>
      </c>
      <c r="AD57" s="75"/>
      <c r="AE57" s="4">
        <f>'OA&amp;GRIDCO'!W57+'Day Ahead IEX PXIL'!M57+RTM!M57</f>
        <v>30.93</v>
      </c>
      <c r="AF57" s="4">
        <f>'OA&amp;GRIDCO'!X57+'Day Ahead IEX PXIL'!N57+RTM!N57</f>
        <v>10.31</v>
      </c>
      <c r="AG57" s="4">
        <f>'OA&amp;GRIDCO'!AC57+'Day Ahead IEX PXIL'!S57+RTM!S57</f>
        <v>8.19</v>
      </c>
      <c r="AH57" s="4">
        <f>'OA&amp;GRIDCO'!AD57+'Day Ahead IEX PXIL'!T57+RTM!T57</f>
        <v>2.2222222222222223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45.46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247.42000000000002</v>
      </c>
      <c r="BD57" s="4">
        <f>'OA&amp;GRIDCO'!ER57+'Day Ahead IEX PXIL'!CB57+RTM!CB57</f>
        <v>61.855000000000004</v>
      </c>
      <c r="BE57" s="75">
        <f>'OA&amp;GRIDCO'!OA57+GDAM!U57</f>
        <v>16.200000000000003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16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4.12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8.9</v>
      </c>
      <c r="CZ57" s="4">
        <f>'OA&amp;GRIDCO'!IH57+'Day Ahead IEX PXIL'!EJ57+RTM!ED57</f>
        <v>2.2250000000000001</v>
      </c>
      <c r="DA57" s="4">
        <f>'OA&amp;GRIDCO'!IU57+'Day Ahead IEX PXIL'!EO57+RTM!EI57</f>
        <v>80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8.25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29.700000000000003</v>
      </c>
      <c r="DP57" s="74">
        <f>'OA&amp;GRIDCO'!LV57+'Day Ahead IEX PXIL'!HP57+RTM!IV57</f>
        <v>0</v>
      </c>
      <c r="DQ57" s="74">
        <f>RTM!HK57</f>
        <v>1.86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60.77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10.82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26.630000000000003</v>
      </c>
      <c r="EZ57" s="74">
        <f>GDAM!T57+'OA&amp;GRIDCO'!OB57+RTM!JP57</f>
        <v>0</v>
      </c>
      <c r="FA57" s="74">
        <f>GDAM!Y57+RTM!JS57</f>
        <v>4.33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7.41</v>
      </c>
      <c r="FF57" s="74">
        <f>GDAM!AF57+'OA&amp;GRIDCO'!OT57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1354.9194819358509</v>
      </c>
      <c r="FR57" s="1">
        <f t="shared" si="1"/>
        <v>150.60422222222221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/>
      <c r="O58" s="259">
        <v>2.9329999999999998</v>
      </c>
      <c r="P58" s="75"/>
      <c r="Q58" s="91">
        <v>5.4</v>
      </c>
      <c r="R58" s="75">
        <v>0.77</v>
      </c>
      <c r="S58" s="74">
        <v>25</v>
      </c>
      <c r="T58" s="75"/>
      <c r="U58" s="74">
        <v>37</v>
      </c>
      <c r="V58" s="75"/>
      <c r="W58" s="258">
        <v>1.57</v>
      </c>
      <c r="X58" s="75"/>
      <c r="Y58" s="75">
        <v>3</v>
      </c>
      <c r="Z58" s="75"/>
      <c r="AA58" s="75">
        <v>3.5</v>
      </c>
      <c r="AB58" s="75"/>
      <c r="AC58" s="262">
        <v>4.0377544902609026</v>
      </c>
      <c r="AD58" s="75"/>
      <c r="AE58" s="4">
        <f>'OA&amp;GRIDCO'!W58+'Day Ahead IEX PXIL'!M58+RTM!M58</f>
        <v>22.68</v>
      </c>
      <c r="AF58" s="4">
        <f>'OA&amp;GRIDCO'!X58+'Day Ahead IEX PXIL'!N58+RTM!N58</f>
        <v>10.31</v>
      </c>
      <c r="AG58" s="4">
        <f>'OA&amp;GRIDCO'!AC58+'Day Ahead IEX PXIL'!S58+RTM!S58</f>
        <v>8.19</v>
      </c>
      <c r="AH58" s="4">
        <f>'OA&amp;GRIDCO'!AD58+'Day Ahead IEX PXIL'!T58+RTM!T58</f>
        <v>2.2222222222222223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30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247.42000000000002</v>
      </c>
      <c r="BD58" s="4">
        <f>'OA&amp;GRIDCO'!ER58+'Day Ahead IEX PXIL'!CB58+RTM!CB58</f>
        <v>61.855000000000004</v>
      </c>
      <c r="BE58" s="75">
        <f>'OA&amp;GRIDCO'!OA58+GDAM!U58</f>
        <v>16.82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16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1.24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8.9</v>
      </c>
      <c r="CZ58" s="4">
        <f>'OA&amp;GRIDCO'!IH58+'Day Ahead IEX PXIL'!EJ58+RTM!ED58</f>
        <v>2.2250000000000001</v>
      </c>
      <c r="DA58" s="4">
        <f>'OA&amp;GRIDCO'!IU58+'Day Ahead IEX PXIL'!EO58+RTM!EI58</f>
        <v>80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8.25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29.700000000000003</v>
      </c>
      <c r="DP58" s="74">
        <f>'OA&amp;GRIDCO'!LV58+'Day Ahead IEX PXIL'!HP58+RTM!IV58</f>
        <v>0</v>
      </c>
      <c r="DQ58" s="74">
        <f>RTM!HK58</f>
        <v>1.86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60.77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10.87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31.17</v>
      </c>
      <c r="EZ58" s="74">
        <f>GDAM!T58+'OA&amp;GRIDCO'!OB58+RTM!JP58</f>
        <v>0</v>
      </c>
      <c r="FA58" s="74">
        <f>GDAM!Y58+RTM!JS58</f>
        <v>4.95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7.4799999999999995</v>
      </c>
      <c r="FF58" s="74">
        <f>GDAM!AF58+'OA&amp;GRIDCO'!OT58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1332.940754490261</v>
      </c>
      <c r="FR58" s="1">
        <f t="shared" si="1"/>
        <v>150.60422222222221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/>
      <c r="O59" s="259">
        <v>2</v>
      </c>
      <c r="P59" s="75"/>
      <c r="Q59" s="91">
        <v>5.4</v>
      </c>
      <c r="R59" s="75">
        <v>0.77</v>
      </c>
      <c r="S59" s="74">
        <v>25</v>
      </c>
      <c r="T59" s="75"/>
      <c r="U59" s="74">
        <v>37</v>
      </c>
      <c r="V59" s="75"/>
      <c r="W59" s="258">
        <v>1.73</v>
      </c>
      <c r="X59" s="75"/>
      <c r="Y59" s="75">
        <v>2.79</v>
      </c>
      <c r="Z59" s="75"/>
      <c r="AA59" s="75">
        <v>3</v>
      </c>
      <c r="AB59" s="75"/>
      <c r="AC59" s="262">
        <v>4.0951633218759893</v>
      </c>
      <c r="AD59" s="75"/>
      <c r="AE59" s="4">
        <f>'OA&amp;GRIDCO'!W59+'Day Ahead IEX PXIL'!M59+RTM!M59</f>
        <v>24.740000000000002</v>
      </c>
      <c r="AF59" s="4">
        <f>'OA&amp;GRIDCO'!X59+'Day Ahead IEX PXIL'!N59+RTM!N59</f>
        <v>10.31</v>
      </c>
      <c r="AG59" s="4">
        <f>'OA&amp;GRIDCO'!AC59+'Day Ahead IEX PXIL'!S59+RTM!S59</f>
        <v>8.19</v>
      </c>
      <c r="AH59" s="4">
        <f>'OA&amp;GRIDCO'!AD59+'Day Ahead IEX PXIL'!T59+RTM!T59</f>
        <v>2.2222222222222223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30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247.42000000000002</v>
      </c>
      <c r="BD59" s="4">
        <f>'OA&amp;GRIDCO'!ER59+'Day Ahead IEX PXIL'!CB59+RTM!CB59</f>
        <v>61.855000000000004</v>
      </c>
      <c r="BE59" s="75">
        <f>'OA&amp;GRIDCO'!OA59+GDAM!U59</f>
        <v>18.16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16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1.24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8.9</v>
      </c>
      <c r="CZ59" s="4">
        <f>'OA&amp;GRIDCO'!IH59+'Day Ahead IEX PXIL'!EJ59+RTM!ED59</f>
        <v>2.2250000000000001</v>
      </c>
      <c r="DA59" s="4">
        <f>'OA&amp;GRIDCO'!IU59+'Day Ahead IEX PXIL'!EO59+RTM!EI59</f>
        <v>80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8.25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29.700000000000003</v>
      </c>
      <c r="DP59" s="74">
        <f>'OA&amp;GRIDCO'!LV59+'Day Ahead IEX PXIL'!HP59+RTM!IV59</f>
        <v>0</v>
      </c>
      <c r="DQ59" s="74">
        <f>RTM!HK59</f>
        <v>1.86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60.77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10.87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26.939999999999998</v>
      </c>
      <c r="EZ59" s="74">
        <f>GDAM!T59+'OA&amp;GRIDCO'!OB59+RTM!JP59</f>
        <v>0</v>
      </c>
      <c r="FA59" s="74">
        <f>GDAM!Y59+RTM!JS59</f>
        <v>6.29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7.83</v>
      </c>
      <c r="FF59" s="74">
        <f>GDAM!AF59+'OA&amp;GRIDCO'!OT59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1332.3751633218758</v>
      </c>
      <c r="FR59" s="1">
        <f t="shared" si="1"/>
        <v>150.60422222222221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/>
      <c r="O60" s="259">
        <v>2</v>
      </c>
      <c r="P60" s="75"/>
      <c r="Q60" s="91">
        <v>5.4</v>
      </c>
      <c r="R60" s="75">
        <v>0.77</v>
      </c>
      <c r="S60" s="74">
        <v>25</v>
      </c>
      <c r="T60" s="75"/>
      <c r="U60" s="74">
        <v>37</v>
      </c>
      <c r="V60" s="75"/>
      <c r="W60" s="258">
        <v>2.09</v>
      </c>
      <c r="X60" s="75"/>
      <c r="Y60" s="75">
        <v>2.79</v>
      </c>
      <c r="Z60" s="75"/>
      <c r="AA60" s="75">
        <v>3.5</v>
      </c>
      <c r="AB60" s="75"/>
      <c r="AC60" s="262">
        <v>3.8368235796081098</v>
      </c>
      <c r="AD60" s="75"/>
      <c r="AE60" s="4">
        <f>'OA&amp;GRIDCO'!W60+'Day Ahead IEX PXIL'!M60+RTM!M60</f>
        <v>24.740000000000002</v>
      </c>
      <c r="AF60" s="4">
        <f>'OA&amp;GRIDCO'!X60+'Day Ahead IEX PXIL'!N60+RTM!N60</f>
        <v>10.31</v>
      </c>
      <c r="AG60" s="4">
        <f>'OA&amp;GRIDCO'!AC60+'Day Ahead IEX PXIL'!S60+RTM!S60</f>
        <v>8.19</v>
      </c>
      <c r="AH60" s="4">
        <f>'OA&amp;GRIDCO'!AD60+'Day Ahead IEX PXIL'!T60+RTM!T60</f>
        <v>2.2222222222222223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40.31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247.42000000000002</v>
      </c>
      <c r="BD60" s="4">
        <f>'OA&amp;GRIDCO'!ER60+'Day Ahead IEX PXIL'!CB60+RTM!CB60</f>
        <v>61.855000000000004</v>
      </c>
      <c r="BE60" s="75">
        <f>'OA&amp;GRIDCO'!OA60+GDAM!U60</f>
        <v>22.080000000000002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16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0.52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8.9</v>
      </c>
      <c r="CZ60" s="4">
        <f>'OA&amp;GRIDCO'!IH60+'Day Ahead IEX PXIL'!EJ60+RTM!ED60</f>
        <v>2.2250000000000001</v>
      </c>
      <c r="DA60" s="4">
        <f>'OA&amp;GRIDCO'!IU60+'Day Ahead IEX PXIL'!EO60+RTM!EI60</f>
        <v>80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8.25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29.700000000000003</v>
      </c>
      <c r="DP60" s="74">
        <f>'OA&amp;GRIDCO'!LV60+'Day Ahead IEX PXIL'!HP60+RTM!IV60</f>
        <v>0</v>
      </c>
      <c r="DQ60" s="74">
        <f>RTM!HK60</f>
        <v>1.86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60.77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10.82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29.310000000000002</v>
      </c>
      <c r="EZ60" s="74">
        <f>GDAM!T60+'OA&amp;GRIDCO'!OB60+RTM!JP60</f>
        <v>0</v>
      </c>
      <c r="FA60" s="74">
        <f>GDAM!Y60+RTM!JS60</f>
        <v>10.210000000000001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7.78</v>
      </c>
      <c r="FF60" s="74">
        <f>GDAM!AF60+'OA&amp;GRIDCO'!OT60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1352.676823579608</v>
      </c>
      <c r="FR60" s="1">
        <f t="shared" si="1"/>
        <v>150.60422222222221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/>
      <c r="O61" s="259">
        <v>2.7530000000000001</v>
      </c>
      <c r="P61" s="75"/>
      <c r="Q61" s="91">
        <v>5.4</v>
      </c>
      <c r="R61" s="75">
        <v>0.77</v>
      </c>
      <c r="S61" s="74">
        <v>25</v>
      </c>
      <c r="T61" s="75"/>
      <c r="U61" s="74">
        <v>37</v>
      </c>
      <c r="V61" s="75"/>
      <c r="W61" s="258">
        <v>1.74</v>
      </c>
      <c r="X61" s="75"/>
      <c r="Y61" s="75">
        <v>3.52</v>
      </c>
      <c r="Z61" s="75"/>
      <c r="AA61" s="75">
        <v>3</v>
      </c>
      <c r="AB61" s="75"/>
      <c r="AC61" s="262">
        <v>3.7411421935829714</v>
      </c>
      <c r="AD61" s="75"/>
      <c r="AE61" s="4">
        <f>'OA&amp;GRIDCO'!W61+'Day Ahead IEX PXIL'!M61+RTM!M61</f>
        <v>24.740000000000002</v>
      </c>
      <c r="AF61" s="4">
        <f>'OA&amp;GRIDCO'!X61+'Day Ahead IEX PXIL'!N61+RTM!N61</f>
        <v>10.31</v>
      </c>
      <c r="AG61" s="4">
        <f>'OA&amp;GRIDCO'!AC61+'Day Ahead IEX PXIL'!S61+RTM!S61</f>
        <v>8.19</v>
      </c>
      <c r="AH61" s="4">
        <f>'OA&amp;GRIDCO'!AD61+'Day Ahead IEX PXIL'!T61+RTM!T61</f>
        <v>2.2222222222222223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30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247.42000000000002</v>
      </c>
      <c r="BD61" s="4">
        <f>'OA&amp;GRIDCO'!ER61+'Day Ahead IEX PXIL'!CB61+RTM!CB61</f>
        <v>61.855000000000004</v>
      </c>
      <c r="BE61" s="75">
        <f>'OA&amp;GRIDCO'!OA61+GDAM!U61</f>
        <v>20.840000000000003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16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8.9</v>
      </c>
      <c r="CZ61" s="4">
        <f>'OA&amp;GRIDCO'!IH61+'Day Ahead IEX PXIL'!EJ61+RTM!ED61</f>
        <v>2.2250000000000001</v>
      </c>
      <c r="DA61" s="4">
        <f>'OA&amp;GRIDCO'!IU61+'Day Ahead IEX PXIL'!EO61+RTM!EI61</f>
        <v>80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8.25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29.700000000000003</v>
      </c>
      <c r="DP61" s="74">
        <f>'OA&amp;GRIDCO'!LV61+'Day Ahead IEX PXIL'!HP61+RTM!IV61</f>
        <v>0</v>
      </c>
      <c r="DQ61" s="74">
        <f>RTM!HK61</f>
        <v>2.89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60.77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10.71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32.61</v>
      </c>
      <c r="EZ61" s="74">
        <f>GDAM!T61+'OA&amp;GRIDCO'!OB61+RTM!JP61</f>
        <v>0</v>
      </c>
      <c r="FA61" s="74">
        <f>GDAM!Y61+RTM!JS61</f>
        <v>8.9700000000000006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7.1400000000000006</v>
      </c>
      <c r="FF61" s="74">
        <f>GDAM!AF61+'OA&amp;GRIDCO'!OT61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1343.4841421935832</v>
      </c>
      <c r="FR61" s="1">
        <f t="shared" si="1"/>
        <v>150.60422222222221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/>
      <c r="O62" s="259">
        <v>2.3620000000000001</v>
      </c>
      <c r="P62" s="75"/>
      <c r="Q62" s="91">
        <v>5.4</v>
      </c>
      <c r="R62" s="75">
        <v>0.77</v>
      </c>
      <c r="S62" s="74">
        <v>25</v>
      </c>
      <c r="T62" s="75"/>
      <c r="U62" s="74">
        <v>37</v>
      </c>
      <c r="V62" s="75"/>
      <c r="W62" s="258">
        <v>5.08</v>
      </c>
      <c r="X62" s="75"/>
      <c r="Y62" s="75">
        <v>3.51</v>
      </c>
      <c r="Z62" s="75"/>
      <c r="AA62" s="75">
        <v>4.5</v>
      </c>
      <c r="AB62" s="75"/>
      <c r="AC62" s="262">
        <v>3.6550289461603458</v>
      </c>
      <c r="AD62" s="75"/>
      <c r="AE62" s="4">
        <f>'OA&amp;GRIDCO'!W62+'Day Ahead IEX PXIL'!M62+RTM!M62</f>
        <v>24.740000000000002</v>
      </c>
      <c r="AF62" s="4">
        <f>'OA&amp;GRIDCO'!X62+'Day Ahead IEX PXIL'!N62+RTM!N62</f>
        <v>10.31</v>
      </c>
      <c r="AG62" s="4">
        <f>'OA&amp;GRIDCO'!AC62+'Day Ahead IEX PXIL'!S62+RTM!S62</f>
        <v>8.19</v>
      </c>
      <c r="AH62" s="4">
        <f>'OA&amp;GRIDCO'!AD62+'Day Ahead IEX PXIL'!T62+RTM!T62</f>
        <v>2.2222222222222223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30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247.42000000000002</v>
      </c>
      <c r="BD62" s="4">
        <f>'OA&amp;GRIDCO'!ER62+'Day Ahead IEX PXIL'!CB62+RTM!CB62</f>
        <v>61.855000000000004</v>
      </c>
      <c r="BE62" s="75">
        <f>'OA&amp;GRIDCO'!OA62+GDAM!U62</f>
        <v>20.630000000000003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16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8.9</v>
      </c>
      <c r="CZ62" s="4">
        <f>'OA&amp;GRIDCO'!IH62+'Day Ahead IEX PXIL'!EJ62+RTM!ED62</f>
        <v>2.2250000000000001</v>
      </c>
      <c r="DA62" s="4">
        <f>'OA&amp;GRIDCO'!IU62+'Day Ahead IEX PXIL'!EO62+RTM!EI62</f>
        <v>80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8.25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29.700000000000003</v>
      </c>
      <c r="DP62" s="74">
        <f>'OA&amp;GRIDCO'!LV62+'Day Ahead IEX PXIL'!HP62+RTM!IV62</f>
        <v>0</v>
      </c>
      <c r="DQ62" s="74">
        <f>RTM!HK62</f>
        <v>2.89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60.77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10.56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32.81</v>
      </c>
      <c r="EZ62" s="74">
        <f>GDAM!T62+'OA&amp;GRIDCO'!OB62+RTM!JP62</f>
        <v>0</v>
      </c>
      <c r="FA62" s="74">
        <f>GDAM!Y62+RTM!JS62</f>
        <v>8.76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6.25</v>
      </c>
      <c r="FF62" s="74">
        <f>GDAM!AF62+'OA&amp;GRIDCO'!OT62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1346.5770289461605</v>
      </c>
      <c r="FR62" s="1">
        <f t="shared" si="1"/>
        <v>150.60422222222221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/>
      <c r="O63" s="259">
        <v>1.2</v>
      </c>
      <c r="P63" s="75"/>
      <c r="Q63" s="91">
        <v>5.4</v>
      </c>
      <c r="R63" s="75">
        <v>0.77</v>
      </c>
      <c r="S63" s="74">
        <v>25</v>
      </c>
      <c r="T63" s="75"/>
      <c r="U63" s="74">
        <v>37</v>
      </c>
      <c r="V63" s="75"/>
      <c r="W63" s="258">
        <v>3.7</v>
      </c>
      <c r="X63" s="75"/>
      <c r="Y63" s="75">
        <v>3.37</v>
      </c>
      <c r="Z63" s="75"/>
      <c r="AA63" s="75">
        <v>4.3</v>
      </c>
      <c r="AB63" s="75"/>
      <c r="AC63" s="262">
        <v>3.5593475601352051</v>
      </c>
      <c r="AD63" s="75"/>
      <c r="AE63" s="4">
        <f>'OA&amp;GRIDCO'!W63+'Day Ahead IEX PXIL'!M63+RTM!M63</f>
        <v>24.740000000000002</v>
      </c>
      <c r="AF63" s="4">
        <f>'OA&amp;GRIDCO'!X63+'Day Ahead IEX PXIL'!N63+RTM!N63</f>
        <v>10.31</v>
      </c>
      <c r="AG63" s="4">
        <f>'OA&amp;GRIDCO'!AC63+'Day Ahead IEX PXIL'!S63+RTM!S63</f>
        <v>8.6</v>
      </c>
      <c r="AH63" s="4">
        <f>'OA&amp;GRIDCO'!AD63+'Day Ahead IEX PXIL'!T63+RTM!T63</f>
        <v>2.2222222222222223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35.15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247.42000000000002</v>
      </c>
      <c r="BD63" s="4">
        <f>'OA&amp;GRIDCO'!ER63+'Day Ahead IEX PXIL'!CB63+RTM!CB63</f>
        <v>61.855000000000004</v>
      </c>
      <c r="BE63" s="75">
        <f>'OA&amp;GRIDCO'!OA63+GDAM!U63</f>
        <v>23.62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18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8.9</v>
      </c>
      <c r="CZ63" s="4">
        <f>'OA&amp;GRIDCO'!IH63+'Day Ahead IEX PXIL'!EJ63+RTM!ED63</f>
        <v>2.2250000000000001</v>
      </c>
      <c r="DA63" s="4">
        <f>'OA&amp;GRIDCO'!IU63+'Day Ahead IEX PXIL'!EO63+RTM!EI63</f>
        <v>80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8.25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29.700000000000003</v>
      </c>
      <c r="DP63" s="74">
        <f>'OA&amp;GRIDCO'!LV63+'Day Ahead IEX PXIL'!HP63+RTM!IV63</f>
        <v>0</v>
      </c>
      <c r="DQ63" s="74">
        <f>RTM!HK63</f>
        <v>2.89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60.77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10.35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33.85</v>
      </c>
      <c r="EZ63" s="74">
        <f>GDAM!T63+'OA&amp;GRIDCO'!OB63+RTM!JP63</f>
        <v>0</v>
      </c>
      <c r="FA63" s="74">
        <f>GDAM!Y63+RTM!JS63</f>
        <v>11.75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5.5299999999999994</v>
      </c>
      <c r="FF63" s="74">
        <f>GDAM!AF63+'OA&amp;GRIDCO'!OT63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1357.2493475601352</v>
      </c>
      <c r="FR63" s="1">
        <f t="shared" si="1"/>
        <v>150.60422222222221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/>
      <c r="O64" s="259">
        <v>1.19</v>
      </c>
      <c r="P64" s="75"/>
      <c r="Q64" s="91">
        <v>5.4</v>
      </c>
      <c r="R64" s="75">
        <v>0.77</v>
      </c>
      <c r="S64" s="74">
        <v>25</v>
      </c>
      <c r="T64" s="75"/>
      <c r="U64" s="74">
        <v>37</v>
      </c>
      <c r="V64" s="75"/>
      <c r="W64" s="258">
        <v>4.01</v>
      </c>
      <c r="X64" s="75"/>
      <c r="Y64" s="75">
        <v>3.16</v>
      </c>
      <c r="Z64" s="75"/>
      <c r="AA64" s="75">
        <v>4.79</v>
      </c>
      <c r="AB64" s="75"/>
      <c r="AC64" s="262">
        <v>3.4828024513150941</v>
      </c>
      <c r="AD64" s="75"/>
      <c r="AE64" s="4">
        <f>'OA&amp;GRIDCO'!W64+'Day Ahead IEX PXIL'!M64+RTM!M64</f>
        <v>24.740000000000002</v>
      </c>
      <c r="AF64" s="4">
        <f>'OA&amp;GRIDCO'!X64+'Day Ahead IEX PXIL'!N64+RTM!N64</f>
        <v>10.31</v>
      </c>
      <c r="AG64" s="4">
        <f>'OA&amp;GRIDCO'!AC64+'Day Ahead IEX PXIL'!S64+RTM!S64</f>
        <v>8.6</v>
      </c>
      <c r="AH64" s="4">
        <f>'OA&amp;GRIDCO'!AD64+'Day Ahead IEX PXIL'!T64+RTM!T64</f>
        <v>2.2222222222222223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30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247.42000000000002</v>
      </c>
      <c r="BD64" s="4">
        <f>'OA&amp;GRIDCO'!ER64+'Day Ahead IEX PXIL'!CB64+RTM!CB64</f>
        <v>61.855000000000004</v>
      </c>
      <c r="BE64" s="75">
        <f>'OA&amp;GRIDCO'!OA64+GDAM!U64</f>
        <v>25.79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18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8.9</v>
      </c>
      <c r="CZ64" s="4">
        <f>'OA&amp;GRIDCO'!IH64+'Day Ahead IEX PXIL'!EJ64+RTM!ED64</f>
        <v>2.2250000000000001</v>
      </c>
      <c r="DA64" s="4">
        <f>'OA&amp;GRIDCO'!IU64+'Day Ahead IEX PXIL'!EO64+RTM!EI64</f>
        <v>80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8.25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29.700000000000003</v>
      </c>
      <c r="DP64" s="74">
        <f>'OA&amp;GRIDCO'!LV64+'Day Ahead IEX PXIL'!HP64+RTM!IV64</f>
        <v>0</v>
      </c>
      <c r="DQ64" s="74">
        <f>RTM!HK64</f>
        <v>2.89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60.77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10.1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27.560000000000002</v>
      </c>
      <c r="EZ64" s="74">
        <f>GDAM!T64+'OA&amp;GRIDCO'!OB64+RTM!JP64</f>
        <v>0</v>
      </c>
      <c r="FA64" s="74">
        <f>GDAM!Y64+RTM!JS64</f>
        <v>13.92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4.5999999999999996</v>
      </c>
      <c r="FF64" s="74">
        <f>GDAM!AF64+'OA&amp;GRIDCO'!OT64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1349.4728024513151</v>
      </c>
      <c r="FR64" s="1">
        <f t="shared" si="1"/>
        <v>150.60422222222221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/>
      <c r="O65" s="259">
        <v>1.1000000000000001</v>
      </c>
      <c r="P65" s="75"/>
      <c r="Q65" s="91">
        <v>5.4</v>
      </c>
      <c r="R65" s="75">
        <v>0.77</v>
      </c>
      <c r="S65" s="74">
        <v>25</v>
      </c>
      <c r="T65" s="75"/>
      <c r="U65" s="74">
        <v>37</v>
      </c>
      <c r="V65" s="75"/>
      <c r="W65" s="258">
        <v>1.87</v>
      </c>
      <c r="X65" s="75"/>
      <c r="Y65" s="75">
        <v>3.52</v>
      </c>
      <c r="Z65" s="75"/>
      <c r="AA65" s="75">
        <v>5.33</v>
      </c>
      <c r="AB65" s="75"/>
      <c r="AC65" s="262">
        <v>3.272303402059785</v>
      </c>
      <c r="AD65" s="75"/>
      <c r="AE65" s="4">
        <f>'OA&amp;GRIDCO'!W65+'Day Ahead IEX PXIL'!M65+RTM!M65</f>
        <v>24.740000000000002</v>
      </c>
      <c r="AF65" s="4">
        <f>'OA&amp;GRIDCO'!X65+'Day Ahead IEX PXIL'!N65+RTM!N65</f>
        <v>10.31</v>
      </c>
      <c r="AG65" s="4">
        <f>'OA&amp;GRIDCO'!AC65+'Day Ahead IEX PXIL'!S65+RTM!S65</f>
        <v>8.6</v>
      </c>
      <c r="AH65" s="4">
        <f>'OA&amp;GRIDCO'!AD65+'Day Ahead IEX PXIL'!T65+RTM!T65</f>
        <v>2.2222222222222223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30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247.42000000000002</v>
      </c>
      <c r="BD65" s="4">
        <f>'OA&amp;GRIDCO'!ER65+'Day Ahead IEX PXIL'!CB65+RTM!CB65</f>
        <v>61.855000000000004</v>
      </c>
      <c r="BE65" s="75">
        <f>'OA&amp;GRIDCO'!OA65+GDAM!U65</f>
        <v>27.330000000000002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18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8.9</v>
      </c>
      <c r="CZ65" s="4">
        <f>'OA&amp;GRIDCO'!IH65+'Day Ahead IEX PXIL'!EJ65+RTM!ED65</f>
        <v>2.2250000000000001</v>
      </c>
      <c r="DA65" s="4">
        <f>'OA&amp;GRIDCO'!IU65+'Day Ahead IEX PXIL'!EO65+RTM!EI65</f>
        <v>80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8.25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29.700000000000003</v>
      </c>
      <c r="DP65" s="74">
        <f>'OA&amp;GRIDCO'!LV65+'Day Ahead IEX PXIL'!HP65+RTM!IV65</f>
        <v>0</v>
      </c>
      <c r="DQ65" s="74">
        <f>RTM!HK65</f>
        <v>2.89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60.77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9.7899999999999991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35.39</v>
      </c>
      <c r="EZ65" s="74">
        <f>GDAM!T65+'OA&amp;GRIDCO'!OB65+RTM!JP65</f>
        <v>0</v>
      </c>
      <c r="FA65" s="74">
        <f>GDAM!Y65+RTM!JS65</f>
        <v>15.46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4.42</v>
      </c>
      <c r="FF65" s="74">
        <f>GDAM!AF65+'OA&amp;GRIDCO'!OT65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1358.3523034020602</v>
      </c>
      <c r="FR65" s="1">
        <f t="shared" si="1"/>
        <v>150.60422222222221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/>
      <c r="O66" s="259">
        <v>1.05</v>
      </c>
      <c r="P66" s="75"/>
      <c r="Q66" s="91">
        <v>5.4</v>
      </c>
      <c r="R66" s="75">
        <v>0.77</v>
      </c>
      <c r="S66" s="74">
        <v>25</v>
      </c>
      <c r="T66" s="75"/>
      <c r="U66" s="74">
        <v>37</v>
      </c>
      <c r="V66" s="75"/>
      <c r="W66" s="258">
        <v>3.53</v>
      </c>
      <c r="X66" s="75"/>
      <c r="Y66" s="75">
        <v>3.18</v>
      </c>
      <c r="Z66" s="75"/>
      <c r="AA66" s="75">
        <v>4.82</v>
      </c>
      <c r="AB66" s="75"/>
      <c r="AC66" s="262">
        <v>3.0139636597919073</v>
      </c>
      <c r="AD66" s="75"/>
      <c r="AE66" s="4">
        <f>'OA&amp;GRIDCO'!W66+'Day Ahead IEX PXIL'!M66+RTM!M66</f>
        <v>24.740000000000002</v>
      </c>
      <c r="AF66" s="4">
        <f>'OA&amp;GRIDCO'!X66+'Day Ahead IEX PXIL'!N66+RTM!N66</f>
        <v>10.31</v>
      </c>
      <c r="AG66" s="4">
        <f>'OA&amp;GRIDCO'!AC66+'Day Ahead IEX PXIL'!S66+RTM!S66</f>
        <v>8.6</v>
      </c>
      <c r="AH66" s="4">
        <f>'OA&amp;GRIDCO'!AD66+'Day Ahead IEX PXIL'!T66+RTM!T66</f>
        <v>2.2222222222222223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71.240000000000009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247.42000000000002</v>
      </c>
      <c r="BD66" s="4">
        <f>'OA&amp;GRIDCO'!ER66+'Day Ahead IEX PXIL'!CB66+RTM!CB66</f>
        <v>61.855000000000004</v>
      </c>
      <c r="BE66" s="75">
        <f>'OA&amp;GRIDCO'!OA66+GDAM!U66</f>
        <v>25.580000000000002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18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8.9</v>
      </c>
      <c r="CZ66" s="4">
        <f>'OA&amp;GRIDCO'!IH66+'Day Ahead IEX PXIL'!EJ66+RTM!ED66</f>
        <v>2.2250000000000001</v>
      </c>
      <c r="DA66" s="4">
        <f>'OA&amp;GRIDCO'!IU66+'Day Ahead IEX PXIL'!EO66+RTM!EI66</f>
        <v>80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8.25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2.89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60.77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9.4499999999999993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38.69</v>
      </c>
      <c r="EZ66" s="74">
        <f>GDAM!T66+'OA&amp;GRIDCO'!OB66+RTM!JP66</f>
        <v>0</v>
      </c>
      <c r="FA66" s="74">
        <f>GDAM!Y66+RTM!JS66</f>
        <v>13.71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3.88</v>
      </c>
      <c r="FF66" s="74">
        <f>GDAM!AF66+'OA&amp;GRIDCO'!OT66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1399.0139636597924</v>
      </c>
      <c r="FR66" s="1">
        <f t="shared" si="1"/>
        <v>150.60422222222221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/>
      <c r="O67" s="259">
        <v>1.01</v>
      </c>
      <c r="P67" s="75"/>
      <c r="Q67" s="91">
        <v>5.4</v>
      </c>
      <c r="R67" s="75">
        <v>0.77</v>
      </c>
      <c r="S67" s="74">
        <v>25</v>
      </c>
      <c r="T67" s="75"/>
      <c r="U67" s="74">
        <v>37</v>
      </c>
      <c r="V67" s="75"/>
      <c r="W67" s="258">
        <v>7.65</v>
      </c>
      <c r="X67" s="75"/>
      <c r="Y67" s="75">
        <v>2.8</v>
      </c>
      <c r="Z67" s="75"/>
      <c r="AA67" s="75">
        <v>4.25</v>
      </c>
      <c r="AB67" s="75"/>
      <c r="AC67" s="262">
        <v>1.9490298333321003</v>
      </c>
      <c r="AD67" s="75"/>
      <c r="AE67" s="4">
        <f>'OA&amp;GRIDCO'!W67+'Day Ahead IEX PXIL'!M67+RTM!M67</f>
        <v>24.740000000000002</v>
      </c>
      <c r="AF67" s="4">
        <f>'OA&amp;GRIDCO'!X67+'Day Ahead IEX PXIL'!N67+RTM!N67</f>
        <v>10.31</v>
      </c>
      <c r="AG67" s="4">
        <f>'OA&amp;GRIDCO'!AC67+'Day Ahead IEX PXIL'!S67+RTM!S67</f>
        <v>8.6</v>
      </c>
      <c r="AH67" s="4">
        <f>'OA&amp;GRIDCO'!AD67+'Day Ahead IEX PXIL'!T67+RTM!T67</f>
        <v>2.2222222222222223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30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247.42000000000002</v>
      </c>
      <c r="BD67" s="4">
        <f>'OA&amp;GRIDCO'!ER67+'Day Ahead IEX PXIL'!CB67+RTM!CB67</f>
        <v>61.855000000000004</v>
      </c>
      <c r="BE67" s="75">
        <f>'OA&amp;GRIDCO'!OA67+GDAM!U67</f>
        <v>21.66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18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8.9</v>
      </c>
      <c r="CZ67" s="4">
        <f>'OA&amp;GRIDCO'!IH67+'Day Ahead IEX PXIL'!EJ67+RTM!ED67</f>
        <v>2.2250000000000001</v>
      </c>
      <c r="DA67" s="4">
        <f>'OA&amp;GRIDCO'!IU67+'Day Ahead IEX PXIL'!EO67+RTM!EI67</f>
        <v>80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9.2799999999999994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2.89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60.77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9.06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38.18</v>
      </c>
      <c r="EZ67" s="74">
        <f>GDAM!T67+'OA&amp;GRIDCO'!OB67+RTM!JP67</f>
        <v>0</v>
      </c>
      <c r="FA67" s="74">
        <f>GDAM!Y67+RTM!JS67</f>
        <v>9.7899999999999991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3.1799999999999997</v>
      </c>
      <c r="FF67" s="74">
        <f>GDAM!AF67+'OA&amp;GRIDCO'!OT67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1351.4290298333322</v>
      </c>
      <c r="FR67" s="1">
        <f t="shared" si="1"/>
        <v>150.60422222222221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/>
      <c r="O68" s="259">
        <v>0.9</v>
      </c>
      <c r="P68" s="75"/>
      <c r="Q68" s="91">
        <v>5.4</v>
      </c>
      <c r="R68" s="75">
        <v>0.77</v>
      </c>
      <c r="S68" s="74">
        <v>25</v>
      </c>
      <c r="T68" s="75"/>
      <c r="U68" s="74">
        <v>37</v>
      </c>
      <c r="V68" s="75"/>
      <c r="W68" s="258">
        <v>9.73</v>
      </c>
      <c r="X68" s="75"/>
      <c r="Y68" s="75">
        <v>2.85</v>
      </c>
      <c r="Z68" s="75"/>
      <c r="AA68" s="75">
        <v>4.32</v>
      </c>
      <c r="AB68" s="75"/>
      <c r="AC68" s="262">
        <v>1.8619597720492229</v>
      </c>
      <c r="AD68" s="75"/>
      <c r="AE68" s="4">
        <f>'OA&amp;GRIDCO'!W68+'Day Ahead IEX PXIL'!M68+RTM!M68</f>
        <v>24.740000000000002</v>
      </c>
      <c r="AF68" s="4">
        <f>'OA&amp;GRIDCO'!X68+'Day Ahead IEX PXIL'!N68+RTM!N68</f>
        <v>10.31</v>
      </c>
      <c r="AG68" s="4">
        <f>'OA&amp;GRIDCO'!AC68+'Day Ahead IEX PXIL'!S68+RTM!S68</f>
        <v>8.6</v>
      </c>
      <c r="AH68" s="4">
        <f>'OA&amp;GRIDCO'!AD68+'Day Ahead IEX PXIL'!T68+RTM!T68</f>
        <v>2.2222222222222223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30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247.42000000000002</v>
      </c>
      <c r="BD68" s="4">
        <f>'OA&amp;GRIDCO'!ER68+'Day Ahead IEX PXIL'!CB68+RTM!CB68</f>
        <v>61.855000000000004</v>
      </c>
      <c r="BE68" s="75">
        <f>'OA&amp;GRIDCO'!OA68+GDAM!U68</f>
        <v>20.22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18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8.9</v>
      </c>
      <c r="CZ68" s="4">
        <f>'OA&amp;GRIDCO'!IH68+'Day Ahead IEX PXIL'!EJ68+RTM!ED68</f>
        <v>2.2250000000000001</v>
      </c>
      <c r="DA68" s="4">
        <f>'OA&amp;GRIDCO'!IU68+'Day Ahead IEX PXIL'!EO68+RTM!EI68</f>
        <v>60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9.2799999999999994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2.89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60.77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8.6300000000000008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0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24.46</v>
      </c>
      <c r="EZ68" s="74">
        <f>GDAM!T68+'OA&amp;GRIDCO'!OB68+RTM!JP68</f>
        <v>0</v>
      </c>
      <c r="FA68" s="74">
        <f>GDAM!Y68+RTM!JS68</f>
        <v>8.35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3.6399999999999997</v>
      </c>
      <c r="FF68" s="74">
        <f>GDAM!AF68+'OA&amp;GRIDCO'!OT68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1316.8619597720494</v>
      </c>
      <c r="FR68" s="1">
        <f t="shared" si="1"/>
        <v>150.60422222222221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/>
      <c r="O69" s="259">
        <v>0.8</v>
      </c>
      <c r="P69" s="75"/>
      <c r="Q69" s="91">
        <v>5.4</v>
      </c>
      <c r="R69" s="75">
        <v>0.77</v>
      </c>
      <c r="S69" s="74">
        <v>25</v>
      </c>
      <c r="T69" s="75"/>
      <c r="U69" s="74">
        <v>37</v>
      </c>
      <c r="V69" s="75"/>
      <c r="W69" s="258">
        <v>3.63</v>
      </c>
      <c r="X69" s="75"/>
      <c r="Y69" s="75">
        <v>2.6</v>
      </c>
      <c r="Z69" s="75"/>
      <c r="AA69" s="75">
        <v>4.2</v>
      </c>
      <c r="AB69" s="75"/>
      <c r="AC69" s="262">
        <v>1.7748897107663455</v>
      </c>
      <c r="AD69" s="75"/>
      <c r="AE69" s="4">
        <f>'OA&amp;GRIDCO'!W69+'Day Ahead IEX PXIL'!M69+RTM!M69</f>
        <v>24.740000000000002</v>
      </c>
      <c r="AF69" s="4">
        <f>'OA&amp;GRIDCO'!X69+'Day Ahead IEX PXIL'!N69+RTM!N69</f>
        <v>10.31</v>
      </c>
      <c r="AG69" s="4">
        <f>'OA&amp;GRIDCO'!AC69+'Day Ahead IEX PXIL'!S69+RTM!S69</f>
        <v>8.6</v>
      </c>
      <c r="AH69" s="4">
        <f>'OA&amp;GRIDCO'!AD69+'Day Ahead IEX PXIL'!T69+RTM!T69</f>
        <v>2.2222222222222223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247.42000000000002</v>
      </c>
      <c r="BD69" s="4">
        <f>'OA&amp;GRIDCO'!ER69+'Day Ahead IEX PXIL'!CB69+RTM!CB69</f>
        <v>61.855000000000004</v>
      </c>
      <c r="BE69" s="75">
        <f>'OA&amp;GRIDCO'!OA69+GDAM!U69</f>
        <v>20.010000000000002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18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4.12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8.9</v>
      </c>
      <c r="CZ69" s="4">
        <f>'OA&amp;GRIDCO'!IH69+'Day Ahead IEX PXIL'!EJ69+RTM!ED69</f>
        <v>2.2250000000000001</v>
      </c>
      <c r="DA69" s="4">
        <f>'OA&amp;GRIDCO'!IU69+'Day Ahead IEX PXIL'!EO69+RTM!EI69</f>
        <v>30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9.2799999999999994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2.89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60.77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8.18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0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32.090000000000003</v>
      </c>
      <c r="EZ69" s="74">
        <f>GDAM!T69+'OA&amp;GRIDCO'!OB69+RTM!JP69</f>
        <v>0</v>
      </c>
      <c r="FA69" s="74">
        <f>GDAM!Y69+RTM!JS69</f>
        <v>8.14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4.12</v>
      </c>
      <c r="FF69" s="74">
        <f>GDAM!AF69+'OA&amp;GRIDCO'!OT69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1291.5648897107665</v>
      </c>
      <c r="FR69" s="1">
        <f t="shared" si="1"/>
        <v>150.60422222222221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/>
      <c r="O70" s="259">
        <v>0.8</v>
      </c>
      <c r="P70" s="75"/>
      <c r="Q70" s="91">
        <v>5.4</v>
      </c>
      <c r="R70" s="75">
        <v>0.77</v>
      </c>
      <c r="S70" s="74">
        <v>25</v>
      </c>
      <c r="T70" s="75"/>
      <c r="U70" s="74">
        <v>37</v>
      </c>
      <c r="V70" s="75"/>
      <c r="W70" s="258">
        <v>2.36</v>
      </c>
      <c r="X70" s="75"/>
      <c r="Y70" s="75">
        <v>2.7</v>
      </c>
      <c r="Z70" s="75"/>
      <c r="AA70" s="75">
        <v>3.9</v>
      </c>
      <c r="AB70" s="75"/>
      <c r="AC70" s="262">
        <v>1.5940518911788306</v>
      </c>
      <c r="AD70" s="75"/>
      <c r="AE70" s="4">
        <f>'OA&amp;GRIDCO'!W70+'Day Ahead IEX PXIL'!M70+RTM!M70</f>
        <v>24.740000000000002</v>
      </c>
      <c r="AF70" s="4">
        <f>'OA&amp;GRIDCO'!X70+'Day Ahead IEX PXIL'!N70+RTM!N70</f>
        <v>10.31</v>
      </c>
      <c r="AG70" s="4">
        <f>'OA&amp;GRIDCO'!AC70+'Day Ahead IEX PXIL'!S70+RTM!S70</f>
        <v>8.6</v>
      </c>
      <c r="AH70" s="4">
        <f>'OA&amp;GRIDCO'!AD70+'Day Ahead IEX PXIL'!T70+RTM!T70</f>
        <v>2.2222222222222223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247.42000000000002</v>
      </c>
      <c r="BD70" s="4">
        <f>'OA&amp;GRIDCO'!ER70+'Day Ahead IEX PXIL'!CB70+RTM!CB70</f>
        <v>61.855000000000004</v>
      </c>
      <c r="BE70" s="75">
        <f>'OA&amp;GRIDCO'!OA70+GDAM!U70</f>
        <v>12.9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70.11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18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2.06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4.12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8.9</v>
      </c>
      <c r="CZ70" s="4">
        <f>'OA&amp;GRIDCO'!IH70+'Day Ahead IEX PXIL'!EJ70+RTM!ED70</f>
        <v>2.2250000000000001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9.2799999999999994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2.89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60.77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7.67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0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20.440000000000001</v>
      </c>
      <c r="EZ70" s="74">
        <f>GDAM!T70+'OA&amp;GRIDCO'!OB70+RTM!JP70</f>
        <v>0</v>
      </c>
      <c r="FA70" s="74">
        <f>GDAM!Y70+RTM!JS70</f>
        <v>1.03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4.1900000000000004</v>
      </c>
      <c r="FF70" s="74">
        <f>GDAM!AF70+'OA&amp;GRIDCO'!OT70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1235.664051891179</v>
      </c>
      <c r="FR70" s="1">
        <f t="shared" si="1"/>
        <v>150.60422222222221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/>
      <c r="O71" s="259">
        <v>0.8</v>
      </c>
      <c r="P71" s="75"/>
      <c r="Q71" s="91">
        <v>5.4</v>
      </c>
      <c r="R71" s="75">
        <v>0.77</v>
      </c>
      <c r="S71" s="74">
        <v>25</v>
      </c>
      <c r="T71" s="75"/>
      <c r="U71" s="74">
        <v>37</v>
      </c>
      <c r="V71" s="75"/>
      <c r="W71" s="258">
        <v>2.68</v>
      </c>
      <c r="X71" s="75"/>
      <c r="Y71" s="75">
        <v>1.83</v>
      </c>
      <c r="Z71" s="75"/>
      <c r="AA71" s="75">
        <v>3.6</v>
      </c>
      <c r="AB71" s="75"/>
      <c r="AC71" s="262">
        <v>1.1481766323016789</v>
      </c>
      <c r="AD71" s="75"/>
      <c r="AE71" s="4">
        <f>'OA&amp;GRIDCO'!W71+'Day Ahead IEX PXIL'!M71+RTM!M71</f>
        <v>24.740000000000002</v>
      </c>
      <c r="AF71" s="4">
        <f>'OA&amp;GRIDCO'!X71+'Day Ahead IEX PXIL'!N71+RTM!N71</f>
        <v>10.31</v>
      </c>
      <c r="AG71" s="4">
        <f>'OA&amp;GRIDCO'!AC71+'Day Ahead IEX PXIL'!S71+RTM!S71</f>
        <v>8.6</v>
      </c>
      <c r="AH71" s="4">
        <f>'OA&amp;GRIDCO'!AD71+'Day Ahead IEX PXIL'!T71+RTM!T71</f>
        <v>2.2222222222222223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247.42000000000002</v>
      </c>
      <c r="BD71" s="4">
        <f>'OA&amp;GRIDCO'!ER71+'Day Ahead IEX PXIL'!CB71+RTM!CB71</f>
        <v>61.855000000000004</v>
      </c>
      <c r="BE71" s="75">
        <f>'OA&amp;GRIDCO'!OA71+GDAM!U71</f>
        <v>11.97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70.11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22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0.52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4.12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8.9</v>
      </c>
      <c r="CZ71" s="4">
        <f>'OA&amp;GRIDCO'!IH71+'Day Ahead IEX PXIL'!EJ71+RTM!ED71</f>
        <v>2.2250000000000001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9.2799999999999994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2.89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60.77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7.120000000000001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0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9.129999999999999</v>
      </c>
      <c r="EZ71" s="74">
        <f>GDAM!T71+'OA&amp;GRIDCO'!OB71+RTM!JP71</f>
        <v>0</v>
      </c>
      <c r="FA71" s="74">
        <f>GDAM!Y71+RTM!JS71</f>
        <v>0.1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4.1399999999999997</v>
      </c>
      <c r="FF71" s="74">
        <f>GDAM!AF71+'OA&amp;GRIDCO'!OT71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1223.0581766323019</v>
      </c>
      <c r="FR71" s="1">
        <f t="shared" si="1"/>
        <v>150.60422222222221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/>
      <c r="O72" s="259">
        <v>0.72</v>
      </c>
      <c r="P72" s="75"/>
      <c r="Q72" s="91">
        <v>5.4</v>
      </c>
      <c r="R72" s="75">
        <v>0.77</v>
      </c>
      <c r="S72" s="74">
        <v>25</v>
      </c>
      <c r="T72" s="75"/>
      <c r="U72" s="74">
        <v>37</v>
      </c>
      <c r="V72" s="75"/>
      <c r="W72" s="258">
        <v>4.37</v>
      </c>
      <c r="X72" s="75"/>
      <c r="Y72" s="75">
        <v>2.09</v>
      </c>
      <c r="Z72" s="75"/>
      <c r="AA72" s="75">
        <v>3.8</v>
      </c>
      <c r="AB72" s="75"/>
      <c r="AC72" s="262">
        <v>1.0570515027539267</v>
      </c>
      <c r="AD72" s="75"/>
      <c r="AE72" s="4">
        <f>'OA&amp;GRIDCO'!W72+'Day Ahead IEX PXIL'!M72+RTM!M72</f>
        <v>24.740000000000002</v>
      </c>
      <c r="AF72" s="4">
        <f>'OA&amp;GRIDCO'!X72+'Day Ahead IEX PXIL'!N72+RTM!N72</f>
        <v>10.31</v>
      </c>
      <c r="AG72" s="4">
        <f>'OA&amp;GRIDCO'!AC72+'Day Ahead IEX PXIL'!S72+RTM!S72</f>
        <v>8.6</v>
      </c>
      <c r="AH72" s="4">
        <f>'OA&amp;GRIDCO'!AD72+'Day Ahead IEX PXIL'!T72+RTM!T72</f>
        <v>2.2222222222222223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55.769999999999996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247.42000000000002</v>
      </c>
      <c r="BD72" s="4">
        <f>'OA&amp;GRIDCO'!ER72+'Day Ahead IEX PXIL'!CB72+RTM!CB72</f>
        <v>61.855000000000004</v>
      </c>
      <c r="BE72" s="75">
        <f>'OA&amp;GRIDCO'!OA72+GDAM!U72</f>
        <v>7.6000000000000005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70.11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22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0.52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4.12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8.9</v>
      </c>
      <c r="CZ72" s="4">
        <f>'OA&amp;GRIDCO'!IH72+'Day Ahead IEX PXIL'!EJ72+RTM!ED72</f>
        <v>2.2250000000000001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9.2799999999999994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33.136000000000003</v>
      </c>
      <c r="DP72" s="74">
        <f>'OA&amp;GRIDCO'!LV72+'Day Ahead IEX PXIL'!HP72+RTM!IV72</f>
        <v>0</v>
      </c>
      <c r="DQ72" s="74">
        <f>RTM!HK72</f>
        <v>2.89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60.77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6.53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0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8.48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4.01</v>
      </c>
      <c r="FF72" s="74">
        <f>GDAM!AF72+'OA&amp;GRIDCO'!OT72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1248.4030515027539</v>
      </c>
      <c r="FR72" s="1">
        <f t="shared" si="1"/>
        <v>150.60422222222221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/>
      <c r="O73" s="259">
        <v>0.45</v>
      </c>
      <c r="P73" s="75"/>
      <c r="Q73" s="91">
        <v>5.4</v>
      </c>
      <c r="R73" s="75">
        <v>0.77</v>
      </c>
      <c r="S73" s="74">
        <v>25</v>
      </c>
      <c r="T73" s="75"/>
      <c r="U73" s="74">
        <v>37</v>
      </c>
      <c r="V73" s="75"/>
      <c r="W73" s="258">
        <v>3.27</v>
      </c>
      <c r="X73" s="75"/>
      <c r="Y73" s="75">
        <v>1.65</v>
      </c>
      <c r="Z73" s="75"/>
      <c r="AA73" s="75">
        <v>3</v>
      </c>
      <c r="AB73" s="75"/>
      <c r="AC73" s="262">
        <v>0.99326391207050035</v>
      </c>
      <c r="AD73" s="75"/>
      <c r="AE73" s="4">
        <f>'OA&amp;GRIDCO'!W73+'Day Ahead IEX PXIL'!M73+RTM!M73</f>
        <v>24.740000000000002</v>
      </c>
      <c r="AF73" s="4">
        <f>'OA&amp;GRIDCO'!X73+'Day Ahead IEX PXIL'!N73+RTM!N73</f>
        <v>10.31</v>
      </c>
      <c r="AG73" s="4">
        <f>'OA&amp;GRIDCO'!AC73+'Day Ahead IEX PXIL'!S73+RTM!S73</f>
        <v>8.6</v>
      </c>
      <c r="AH73" s="4">
        <f>'OA&amp;GRIDCO'!AD73+'Day Ahead IEX PXIL'!T73+RTM!T73</f>
        <v>2.2222222222222223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60.93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180.00000000000003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247.42000000000002</v>
      </c>
      <c r="BD73" s="4">
        <f>'OA&amp;GRIDCO'!ER73+'Day Ahead IEX PXIL'!CB73+RTM!CB73</f>
        <v>61.855000000000004</v>
      </c>
      <c r="BE73" s="75">
        <f>'OA&amp;GRIDCO'!OA73+GDAM!U73</f>
        <v>4.83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70.11</v>
      </c>
      <c r="BT73" s="4">
        <f>'OA&amp;GRIDCO'!JX73+'Day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22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4.12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4.12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8.9</v>
      </c>
      <c r="CZ73" s="4">
        <f>'OA&amp;GRIDCO'!IH73+'Day Ahead IEX PXIL'!EJ73+RTM!ED73</f>
        <v>2.2250000000000001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9.2799999999999994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33.286000000000001</v>
      </c>
      <c r="DP73" s="74">
        <f>'OA&amp;GRIDCO'!LV73+'Day Ahead IEX PXIL'!HP73+RTM!IV73</f>
        <v>0</v>
      </c>
      <c r="DQ73" s="74">
        <f>RTM!HK73</f>
        <v>2.89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60.77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5.95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6.66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10.33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3.2</v>
      </c>
      <c r="FF73" s="74">
        <f>GDAM!AF73+'OA&amp;GRIDCO'!OT73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1258.9892639120708</v>
      </c>
      <c r="FR73" s="1">
        <f t="shared" si="1"/>
        <v>150.60422222222221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/>
      <c r="O74" s="259">
        <v>0.5</v>
      </c>
      <c r="P74" s="75"/>
      <c r="Q74" s="91">
        <v>5.4</v>
      </c>
      <c r="R74" s="75">
        <v>0.77</v>
      </c>
      <c r="S74" s="74">
        <v>25</v>
      </c>
      <c r="T74" s="75"/>
      <c r="U74" s="74">
        <v>37</v>
      </c>
      <c r="V74" s="75"/>
      <c r="W74" s="258">
        <v>2.71</v>
      </c>
      <c r="X74" s="75"/>
      <c r="Y74" s="75">
        <v>1.83</v>
      </c>
      <c r="Z74" s="75"/>
      <c r="AA74" s="75">
        <v>2.78</v>
      </c>
      <c r="AB74" s="75"/>
      <c r="AC74" s="262">
        <v>0.88420624775037648</v>
      </c>
      <c r="AD74" s="75"/>
      <c r="AE74" s="4">
        <f>'OA&amp;GRIDCO'!W74+'Day Ahead IEX PXIL'!M74+RTM!M74</f>
        <v>24.740000000000002</v>
      </c>
      <c r="AF74" s="4">
        <f>'OA&amp;GRIDCO'!X74+'Day Ahead IEX PXIL'!N74+RTM!N74</f>
        <v>10.31</v>
      </c>
      <c r="AG74" s="4">
        <f>'OA&amp;GRIDCO'!AC74+'Day Ahead IEX PXIL'!S74+RTM!S74</f>
        <v>8.6</v>
      </c>
      <c r="AH74" s="4">
        <f>'OA&amp;GRIDCO'!AD74+'Day Ahead IEX PXIL'!T74+RTM!T74</f>
        <v>2.2222222222222223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40.31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180.00000000000003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247.42000000000002</v>
      </c>
      <c r="BD74" s="4">
        <f>'OA&amp;GRIDCO'!ER74+'Day Ahead IEX PXIL'!CB74+RTM!CB74</f>
        <v>61.855000000000004</v>
      </c>
      <c r="BE74" s="75">
        <f>'OA&amp;GRIDCO'!OA74+GDAM!U74</f>
        <v>2.62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70.11</v>
      </c>
      <c r="BT74" s="4">
        <f>'OA&amp;GRIDCO'!JX74+'Day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22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1.03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4.12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8.9</v>
      </c>
      <c r="CZ74" s="4">
        <f>'OA&amp;GRIDCO'!IH74+'Day Ahead IEX PXIL'!EJ74+RTM!ED74</f>
        <v>2.2250000000000001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9.2799999999999994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33.445999999999998</v>
      </c>
      <c r="DP74" s="74">
        <f>'OA&amp;GRIDCO'!LV74+'Day Ahead IEX PXIL'!HP74+RTM!IV74</f>
        <v>0</v>
      </c>
      <c r="DQ74" s="74">
        <f>RTM!HK74</f>
        <v>2.89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60.77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5.34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6.66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15.06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2.6799999999999997</v>
      </c>
      <c r="FF74" s="74">
        <f>GDAM!AF74+'OA&amp;GRIDCO'!OT74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1236.1702062477505</v>
      </c>
      <c r="FR74" s="1">
        <f t="shared" si="1"/>
        <v>150.60422222222221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/>
      <c r="O75" s="259">
        <v>0.3</v>
      </c>
      <c r="P75" s="75"/>
      <c r="Q75" s="91">
        <v>5.4</v>
      </c>
      <c r="R75" s="75">
        <v>0.77</v>
      </c>
      <c r="S75" s="74">
        <v>25</v>
      </c>
      <c r="T75" s="75"/>
      <c r="U75" s="74">
        <v>37</v>
      </c>
      <c r="V75" s="75"/>
      <c r="W75" s="258">
        <v>1.06</v>
      </c>
      <c r="X75" s="75"/>
      <c r="Y75" s="75">
        <v>1.9</v>
      </c>
      <c r="Z75" s="75"/>
      <c r="AA75" s="75">
        <v>2.88</v>
      </c>
      <c r="AB75" s="75"/>
      <c r="AC75" s="262">
        <v>0.55586329024128911</v>
      </c>
      <c r="AD75" s="75"/>
      <c r="AE75" s="4">
        <f>'OA&amp;GRIDCO'!W75+'Day Ahead IEX PXIL'!M75+RTM!M75</f>
        <v>22.68</v>
      </c>
      <c r="AF75" s="4">
        <f>'OA&amp;GRIDCO'!X75+'Day Ahead IEX PXIL'!N75+RTM!N75</f>
        <v>10.31</v>
      </c>
      <c r="AG75" s="4">
        <f>'OA&amp;GRIDCO'!AC75+'Day Ahead IEX PXIL'!S75+RTM!S75</f>
        <v>8.6</v>
      </c>
      <c r="AH75" s="4">
        <f>'OA&amp;GRIDCO'!AD75+'Day Ahead IEX PXIL'!T75+RTM!T75</f>
        <v>2.2222222222222223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180.00000000000003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247.42000000000002</v>
      </c>
      <c r="BD75" s="4">
        <f>'OA&amp;GRIDCO'!ER75+'Day Ahead IEX PXIL'!CB75+RTM!CB75</f>
        <v>61.855000000000004</v>
      </c>
      <c r="BE75" s="75">
        <f>'OA&amp;GRIDCO'!OA75+GDAM!U75</f>
        <v>2.62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70.11</v>
      </c>
      <c r="BT75" s="4">
        <f>'OA&amp;GRIDCO'!JX75+'Day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22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1.03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8.9</v>
      </c>
      <c r="CZ75" s="4">
        <f>'OA&amp;GRIDCO'!IH75+'Day Ahead IEX PXIL'!EJ75+RTM!ED75</f>
        <v>2.2250000000000001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9.2799999999999994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33.596000000000004</v>
      </c>
      <c r="DP75" s="74">
        <f>'OA&amp;GRIDCO'!LV75+'Day Ahead IEX PXIL'!HP75+RTM!IV75</f>
        <v>0</v>
      </c>
      <c r="DQ75" s="74">
        <f>RTM!HK75</f>
        <v>2.89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60.77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4.71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6.66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5.28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2.2599999999999998</v>
      </c>
      <c r="FF75" s="74">
        <f>GDAM!AF75+'OA&amp;GRIDCO'!OT75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1204.9918632902416</v>
      </c>
      <c r="FR75" s="1">
        <f t="shared" si="1"/>
        <v>149.75422222222221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/>
      <c r="O76" s="259">
        <v>0.3</v>
      </c>
      <c r="P76" s="75"/>
      <c r="Q76" s="91">
        <v>5.4</v>
      </c>
      <c r="R76" s="75">
        <v>0.77</v>
      </c>
      <c r="S76" s="74">
        <v>25</v>
      </c>
      <c r="T76" s="75"/>
      <c r="U76" s="74">
        <v>37</v>
      </c>
      <c r="V76" s="75"/>
      <c r="W76" s="258">
        <v>0.52</v>
      </c>
      <c r="X76" s="75"/>
      <c r="Y76" s="75">
        <v>2.56</v>
      </c>
      <c r="Z76" s="75"/>
      <c r="AA76" s="75">
        <v>3.88</v>
      </c>
      <c r="AB76" s="75"/>
      <c r="AC76" s="262">
        <v>0.37361303114578437</v>
      </c>
      <c r="AD76" s="75"/>
      <c r="AE76" s="4">
        <f>'OA&amp;GRIDCO'!W76+'Day Ahead IEX PXIL'!M76+RTM!M76</f>
        <v>22.68</v>
      </c>
      <c r="AF76" s="4">
        <f>'OA&amp;GRIDCO'!X76+'Day Ahead IEX PXIL'!N76+RTM!N76</f>
        <v>10.31</v>
      </c>
      <c r="AG76" s="4">
        <f>'OA&amp;GRIDCO'!AC76+'Day Ahead IEX PXIL'!S76+RTM!S76</f>
        <v>8.6</v>
      </c>
      <c r="AH76" s="4">
        <f>'OA&amp;GRIDCO'!AD76+'Day Ahead IEX PXIL'!T76+RTM!T76</f>
        <v>2.2222222222222223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180.00000000000003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247.42000000000002</v>
      </c>
      <c r="BD76" s="4">
        <f>'OA&amp;GRIDCO'!ER76+'Day Ahead IEX PXIL'!CB76+RTM!CB76</f>
        <v>61.855000000000004</v>
      </c>
      <c r="BE76" s="75">
        <f>'OA&amp;GRIDCO'!OA76+GDAM!U76</f>
        <v>4.41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70.11</v>
      </c>
      <c r="BT76" s="4">
        <f>'OA&amp;GRIDCO'!JX76+'Day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22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4.12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280</v>
      </c>
      <c r="CX76" s="4">
        <f>'OA&amp;GRIDCO'!HV76+'Day Ahead IEX PXIL'!ED76+RTM!DX76</f>
        <v>0</v>
      </c>
      <c r="CY76" s="4">
        <f>'OA&amp;GRIDCO'!IG76+'Day Ahead IEX PXIL'!EI76+RTM!EC76</f>
        <v>8.9</v>
      </c>
      <c r="CZ76" s="4">
        <f>'OA&amp;GRIDCO'!IH76+'Day Ahead IEX PXIL'!EJ76+RTM!ED76</f>
        <v>2.2250000000000001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9.2799999999999994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2.89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60.77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4.07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6.66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8.01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2.08</v>
      </c>
      <c r="FF76" s="74">
        <f>GDAM!AF76+'OA&amp;GRIDCO'!OT76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1208.8236130311457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149.75422222222221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/>
      <c r="O77" s="259">
        <v>0.28000000000000003</v>
      </c>
      <c r="P77" s="75"/>
      <c r="Q77" s="91">
        <v>5.4</v>
      </c>
      <c r="R77" s="75">
        <v>0.77</v>
      </c>
      <c r="S77" s="74">
        <v>25</v>
      </c>
      <c r="T77" s="75"/>
      <c r="U77" s="74">
        <v>37</v>
      </c>
      <c r="V77" s="75"/>
      <c r="W77" s="258">
        <v>0</v>
      </c>
      <c r="X77" s="75"/>
      <c r="Y77" s="75">
        <v>1.19</v>
      </c>
      <c r="Z77" s="75"/>
      <c r="AA77" s="75">
        <v>1.8</v>
      </c>
      <c r="AB77" s="75"/>
      <c r="AC77" s="262">
        <v>0.31893795341713305</v>
      </c>
      <c r="AD77" s="75"/>
      <c r="AE77" s="4">
        <f>'OA&amp;GRIDCO'!W77+'Day Ahead IEX PXIL'!M77+RTM!M77</f>
        <v>22.68</v>
      </c>
      <c r="AF77" s="4">
        <f>'OA&amp;GRIDCO'!X77+'Day Ahead IEX PXIL'!N77+RTM!N77</f>
        <v>10.31</v>
      </c>
      <c r="AG77" s="4">
        <f>'OA&amp;GRIDCO'!AC77+'Day Ahead IEX PXIL'!S77+RTM!S77</f>
        <v>8.6</v>
      </c>
      <c r="AH77" s="4">
        <f>'OA&amp;GRIDCO'!AD77+'Day Ahead IEX PXIL'!T77+RTM!T77</f>
        <v>2.2222222222222223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30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180.00000000000003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247.42000000000002</v>
      </c>
      <c r="BD77" s="4">
        <f>'OA&amp;GRIDCO'!ER77+'Day Ahead IEX PXIL'!CB77+RTM!CB77</f>
        <v>61.855000000000004</v>
      </c>
      <c r="BE77" s="75">
        <f>'OA&amp;GRIDCO'!OA77+GDAM!U77</f>
        <v>3.3400000000000003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70.11</v>
      </c>
      <c r="BT77" s="4">
        <f>'OA&amp;GRIDCO'!JX77+'Day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22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2.06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280</v>
      </c>
      <c r="CX77" s="4">
        <f>'OA&amp;GRIDCO'!HV77+'Day Ahead IEX PXIL'!ED77+RTM!DX77</f>
        <v>0</v>
      </c>
      <c r="CY77" s="4">
        <f>'OA&amp;GRIDCO'!IG77+'Day Ahead IEX PXIL'!EI77+RTM!EC77</f>
        <v>8.9</v>
      </c>
      <c r="CZ77" s="4">
        <f>'OA&amp;GRIDCO'!IH77+'Day Ahead IEX PXIL'!EJ77+RTM!ED77</f>
        <v>2.2250000000000001</v>
      </c>
      <c r="DA77" s="4">
        <f>'OA&amp;GRIDCO'!IU77+'Day Ahead IEX PXIL'!EO77+RTM!EI77</f>
        <v>40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9.2799999999999994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29.7</v>
      </c>
      <c r="DP77" s="74">
        <f>'OA&amp;GRIDCO'!LV77+'Day Ahead IEX PXIL'!HP77+RTM!IV77</f>
        <v>0</v>
      </c>
      <c r="DQ77" s="74">
        <f>RTM!HK77</f>
        <v>2.89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60.77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3.4299999999999997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6.66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7.84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1.8199999999999998</v>
      </c>
      <c r="FF77" s="74">
        <f>GDAM!AF77+'OA&amp;GRIDCO'!OT77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1240.5789379534174</v>
      </c>
      <c r="FR77" s="1">
        <f t="shared" si="3"/>
        <v>149.75422222222221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/>
      <c r="O78" s="259">
        <v>0.25</v>
      </c>
      <c r="P78" s="75"/>
      <c r="Q78" s="91">
        <v>5.4</v>
      </c>
      <c r="R78" s="75">
        <v>0.77</v>
      </c>
      <c r="S78" s="74">
        <v>25</v>
      </c>
      <c r="T78" s="75"/>
      <c r="U78" s="74">
        <v>37</v>
      </c>
      <c r="V78" s="75"/>
      <c r="W78" s="258">
        <v>0</v>
      </c>
      <c r="X78" s="75"/>
      <c r="Y78" s="75">
        <v>0.74</v>
      </c>
      <c r="Z78" s="75"/>
      <c r="AA78" s="75">
        <v>1.1299999999999999</v>
      </c>
      <c r="AB78" s="75"/>
      <c r="AC78" s="262">
        <v>0.13668769432162847</v>
      </c>
      <c r="AD78" s="75"/>
      <c r="AE78" s="4">
        <f>'OA&amp;GRIDCO'!W78+'Day Ahead IEX PXIL'!M78+RTM!M78</f>
        <v>22.68</v>
      </c>
      <c r="AF78" s="4">
        <f>'OA&amp;GRIDCO'!X78+'Day Ahead IEX PXIL'!N78+RTM!N78</f>
        <v>10.31</v>
      </c>
      <c r="AG78" s="4">
        <f>'OA&amp;GRIDCO'!AC78+'Day Ahead IEX PXIL'!S78+RTM!S78</f>
        <v>8.6</v>
      </c>
      <c r="AH78" s="4">
        <f>'OA&amp;GRIDCO'!AD78+'Day Ahead IEX PXIL'!T78+RTM!T78</f>
        <v>2.2222222222222223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40.31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232.5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247.42000000000002</v>
      </c>
      <c r="BD78" s="4">
        <f>'OA&amp;GRIDCO'!ER78+'Day Ahead IEX PXIL'!CB78+RTM!CB78</f>
        <v>61.855000000000004</v>
      </c>
      <c r="BE78" s="75">
        <f>'OA&amp;GRIDCO'!OA78+GDAM!U78</f>
        <v>3.98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70.11</v>
      </c>
      <c r="BT78" s="4">
        <f>'OA&amp;GRIDCO'!JX78+'Day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22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2.06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4.12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310</v>
      </c>
      <c r="CX78" s="4">
        <f>'OA&amp;GRIDCO'!HV78+'Day Ahead IEX PXIL'!ED78+RTM!DX78</f>
        <v>0</v>
      </c>
      <c r="CY78" s="4">
        <f>'OA&amp;GRIDCO'!IG78+'Day Ahead IEX PXIL'!EI78+RTM!EC78</f>
        <v>8.9</v>
      </c>
      <c r="CZ78" s="4">
        <f>'OA&amp;GRIDCO'!IH78+'Day Ahead IEX PXIL'!EJ78+RTM!ED78</f>
        <v>2.2250000000000001</v>
      </c>
      <c r="DA78" s="4">
        <f>'OA&amp;GRIDCO'!IU78+'Day Ahead IEX PXIL'!EO78+RTM!EI78</f>
        <v>80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9.2799999999999994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29.7</v>
      </c>
      <c r="DP78" s="74">
        <f>'OA&amp;GRIDCO'!LV78+'Day Ahead IEX PXIL'!HP78+RTM!IV78</f>
        <v>0</v>
      </c>
      <c r="DQ78" s="74">
        <f>RTM!HK78</f>
        <v>2.89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60.77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2.79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6.66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3.09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8.39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1.53</v>
      </c>
      <c r="FF78" s="74">
        <f>GDAM!AF78+'OA&amp;GRIDCO'!OT78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1379.5266876943217</v>
      </c>
      <c r="FR78" s="1">
        <f t="shared" si="3"/>
        <v>149.75422222222221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/>
      <c r="O79" s="259">
        <v>0.22</v>
      </c>
      <c r="P79" s="75"/>
      <c r="Q79" s="91">
        <v>5.4</v>
      </c>
      <c r="R79" s="75">
        <v>0.77</v>
      </c>
      <c r="S79" s="74">
        <v>25</v>
      </c>
      <c r="T79" s="75"/>
      <c r="U79" s="74">
        <v>37</v>
      </c>
      <c r="V79" s="75"/>
      <c r="W79" s="258">
        <v>0</v>
      </c>
      <c r="X79" s="75"/>
      <c r="Y79" s="75">
        <v>0.44</v>
      </c>
      <c r="Z79" s="75"/>
      <c r="AA79" s="75">
        <v>0.67</v>
      </c>
      <c r="AB79" s="75"/>
      <c r="AC79" s="262">
        <v>8.2012616592977053E-2</v>
      </c>
      <c r="AD79" s="75"/>
      <c r="AE79" s="4">
        <f>'OA&amp;GRIDCO'!W79+'Day Ahead IEX PXIL'!M79+RTM!M79</f>
        <v>22.68</v>
      </c>
      <c r="AF79" s="4">
        <f>'OA&amp;GRIDCO'!X79+'Day Ahead IEX PXIL'!N79+RTM!N79</f>
        <v>10.31</v>
      </c>
      <c r="AG79" s="4">
        <f>'OA&amp;GRIDCO'!AC79+'Day Ahead IEX PXIL'!S79+RTM!S79</f>
        <v>7.9899999999999993</v>
      </c>
      <c r="AH79" s="4">
        <f>'OA&amp;GRIDCO'!AD79+'Day Ahead IEX PXIL'!T79+RTM!T79</f>
        <v>2.2222222222222223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66.08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285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247.42000000000002</v>
      </c>
      <c r="BD79" s="4">
        <f>'OA&amp;GRIDCO'!ER79+'Day Ahead IEX PXIL'!CB79+RTM!CB79</f>
        <v>61.855000000000004</v>
      </c>
      <c r="BE79" s="75">
        <f>'OA&amp;GRIDCO'!OA79+GDAM!U79</f>
        <v>4.3599999999999994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70.11</v>
      </c>
      <c r="BT79" s="4">
        <f>'OA&amp;GRIDCO'!JX79+'Day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24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2.06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4.12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340</v>
      </c>
      <c r="CX79" s="4">
        <f>'OA&amp;GRIDCO'!HV79+'Day Ahead IEX PXIL'!ED79+RTM!DX79</f>
        <v>0</v>
      </c>
      <c r="CY79" s="4">
        <f>'OA&amp;GRIDCO'!IG79+'Day Ahead IEX PXIL'!EI79+RTM!EC79</f>
        <v>8.9</v>
      </c>
      <c r="CZ79" s="4">
        <f>'OA&amp;GRIDCO'!IH79+'Day Ahead IEX PXIL'!EJ79+RTM!ED79</f>
        <v>2.2250000000000001</v>
      </c>
      <c r="DA79" s="4">
        <f>'OA&amp;GRIDCO'!IU79+'Day Ahead IEX PXIL'!EO79+RTM!EI79</f>
        <v>125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9.2799999999999994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29.7</v>
      </c>
      <c r="DP79" s="74">
        <f>'OA&amp;GRIDCO'!LV79+'Day Ahead IEX PXIL'!HP79+RTM!IV79</f>
        <v>0</v>
      </c>
      <c r="DQ79" s="74">
        <f>RTM!HK79</f>
        <v>2.89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60.77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2.15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6.66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5.15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7.4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1.26</v>
      </c>
      <c r="FF79" s="74">
        <f>GDAM!AF79+'OA&amp;GRIDCO'!OT79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1534.9120126165933</v>
      </c>
      <c r="FR79" s="1">
        <f t="shared" si="3"/>
        <v>149.75422222222221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/>
      <c r="O80" s="259">
        <v>0.21</v>
      </c>
      <c r="P80" s="75"/>
      <c r="Q80" s="91">
        <v>5.4</v>
      </c>
      <c r="R80" s="75">
        <v>0.77</v>
      </c>
      <c r="S80" s="74">
        <v>25</v>
      </c>
      <c r="T80" s="75"/>
      <c r="U80" s="74">
        <v>37</v>
      </c>
      <c r="V80" s="75"/>
      <c r="W80" s="258">
        <v>0</v>
      </c>
      <c r="X80" s="75"/>
      <c r="Y80" s="75">
        <v>0.19</v>
      </c>
      <c r="Z80" s="75"/>
      <c r="AA80" s="75">
        <v>0.28999999999999998</v>
      </c>
      <c r="AB80" s="75"/>
      <c r="AC80" s="262">
        <v>4.5562564773876157E-2</v>
      </c>
      <c r="AD80" s="75"/>
      <c r="AE80" s="4">
        <f>'OA&amp;GRIDCO'!W80+'Day Ahead IEX PXIL'!M80+RTM!M80</f>
        <v>22.68</v>
      </c>
      <c r="AF80" s="4">
        <f>'OA&amp;GRIDCO'!X80+'Day Ahead IEX PXIL'!N80+RTM!N80</f>
        <v>10.31</v>
      </c>
      <c r="AG80" s="4">
        <f>'OA&amp;GRIDCO'!AC80+'Day Ahead IEX PXIL'!S80+RTM!S80</f>
        <v>7.9899999999999993</v>
      </c>
      <c r="AH80" s="4">
        <f>'OA&amp;GRIDCO'!AD80+'Day Ahead IEX PXIL'!T80+RTM!T80</f>
        <v>2.2222222222222223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30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329.77699999999999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247.42000000000002</v>
      </c>
      <c r="BD80" s="4">
        <f>'OA&amp;GRIDCO'!ER80+'Day Ahead IEX PXIL'!CB80+RTM!CB80</f>
        <v>61.855000000000004</v>
      </c>
      <c r="BE80" s="75">
        <f>'OA&amp;GRIDCO'!OA80+GDAM!U80</f>
        <v>2.2199999999999998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70.11</v>
      </c>
      <c r="BT80" s="4">
        <f>'OA&amp;GRIDCO'!JX80+'Day Ahead IEX PXIL'!FB80+RTM!EV80</f>
        <v>11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24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2.06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4.12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370</v>
      </c>
      <c r="CX80" s="4">
        <f>'OA&amp;GRIDCO'!HV80+'Day Ahead IEX PXIL'!ED80+RTM!DX80</f>
        <v>0</v>
      </c>
      <c r="CY80" s="4">
        <f>'OA&amp;GRIDCO'!IG80+'Day Ahead IEX PXIL'!EI80+RTM!EC80</f>
        <v>8.9</v>
      </c>
      <c r="CZ80" s="4">
        <f>'OA&amp;GRIDCO'!IH80+'Day Ahead IEX PXIL'!EJ80+RTM!ED80</f>
        <v>2.2250000000000001</v>
      </c>
      <c r="DA80" s="4">
        <f>'OA&amp;GRIDCO'!IU80+'Day Ahead IEX PXIL'!EO80+RTM!EI80</f>
        <v>160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9.2799999999999994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29.7</v>
      </c>
      <c r="DP80" s="74">
        <f>'OA&amp;GRIDCO'!LV80+'Day Ahead IEX PXIL'!HP80+RTM!IV80</f>
        <v>0</v>
      </c>
      <c r="DQ80" s="74">
        <f>RTM!HK80</f>
        <v>2.89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60.77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1.54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6.66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5.15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2.9699999999999998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0.90999999999999992</v>
      </c>
      <c r="FF80" s="74">
        <f>GDAM!AF80+'OA&amp;GRIDCO'!OT80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1600.4025625647741</v>
      </c>
      <c r="FR80" s="1">
        <f t="shared" si="3"/>
        <v>149.75422222222221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/>
      <c r="O81" s="259">
        <v>0.12</v>
      </c>
      <c r="P81" s="75"/>
      <c r="Q81" s="91">
        <v>5.4</v>
      </c>
      <c r="R81" s="75">
        <v>0.77</v>
      </c>
      <c r="S81" s="74">
        <v>25</v>
      </c>
      <c r="T81" s="75"/>
      <c r="U81" s="74">
        <v>37</v>
      </c>
      <c r="V81" s="75"/>
      <c r="W81" s="258">
        <v>0</v>
      </c>
      <c r="X81" s="75"/>
      <c r="Y81" s="75">
        <v>0.12</v>
      </c>
      <c r="Z81" s="75"/>
      <c r="AA81" s="75">
        <v>0.18</v>
      </c>
      <c r="AB81" s="75"/>
      <c r="AC81" s="262">
        <v>1.8225025909550458E-2</v>
      </c>
      <c r="AD81" s="75"/>
      <c r="AE81" s="4">
        <f>'OA&amp;GRIDCO'!W81+'Day Ahead IEX PXIL'!M81+RTM!M81</f>
        <v>22.68</v>
      </c>
      <c r="AF81" s="4">
        <f>'OA&amp;GRIDCO'!X81+'Day Ahead IEX PXIL'!N81+RTM!N81</f>
        <v>10.31</v>
      </c>
      <c r="AG81" s="4">
        <f>'OA&amp;GRIDCO'!AC81+'Day Ahead IEX PXIL'!S81+RTM!S81</f>
        <v>7.9899999999999993</v>
      </c>
      <c r="AH81" s="4">
        <f>'OA&amp;GRIDCO'!AD81+'Day Ahead IEX PXIL'!T81+RTM!T81</f>
        <v>2.2222222222222223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247.42000000000002</v>
      </c>
      <c r="BD81" s="4">
        <f>'OA&amp;GRIDCO'!ER81+'Day Ahead IEX PXIL'!CB81+RTM!CB81</f>
        <v>61.855000000000004</v>
      </c>
      <c r="BE81" s="75">
        <f>'OA&amp;GRIDCO'!OA81+GDAM!U81</f>
        <v>1.78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70.11</v>
      </c>
      <c r="BT81" s="4">
        <f>'OA&amp;GRIDCO'!JX81+'Day Ahead IEX PXIL'!FB81+RTM!EV81</f>
        <v>11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24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2.06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4.12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8.9</v>
      </c>
      <c r="CZ81" s="4">
        <f>'OA&amp;GRIDCO'!IH81+'Day Ahead IEX PXIL'!EJ81+RTM!ED81</f>
        <v>2.2250000000000001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9.2799999999999994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29.7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60.77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0.96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6.66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5.15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3.74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0.48</v>
      </c>
      <c r="FF81" s="74">
        <f>GDAM!AF81+'OA&amp;GRIDCO'!OT81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1674.1156090465283</v>
      </c>
      <c r="FR81" s="1">
        <f t="shared" si="3"/>
        <v>149.75422222222221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/>
      <c r="O82" s="263">
        <v>0.05</v>
      </c>
      <c r="P82" s="75"/>
      <c r="Q82" s="91">
        <v>5.4</v>
      </c>
      <c r="R82" s="75">
        <v>0.77</v>
      </c>
      <c r="S82" s="74">
        <v>25</v>
      </c>
      <c r="T82" s="75"/>
      <c r="U82" s="74">
        <v>37</v>
      </c>
      <c r="V82" s="75"/>
      <c r="W82" s="258">
        <v>0</v>
      </c>
      <c r="X82" s="75"/>
      <c r="Y82" s="75">
        <v>0.04</v>
      </c>
      <c r="Z82" s="75"/>
      <c r="AA82" s="75">
        <v>0.06</v>
      </c>
      <c r="AB82" s="75"/>
      <c r="AC82" s="262">
        <v>0</v>
      </c>
      <c r="AD82" s="75"/>
      <c r="AE82" s="4">
        <f>'OA&amp;GRIDCO'!W82+'Day Ahead IEX PXIL'!M82+RTM!M82</f>
        <v>22.68</v>
      </c>
      <c r="AF82" s="4">
        <f>'OA&amp;GRIDCO'!X82+'Day Ahead IEX PXIL'!N82+RTM!N82</f>
        <v>10.31</v>
      </c>
      <c r="AG82" s="4">
        <f>'OA&amp;GRIDCO'!AC82+'Day Ahead IEX PXIL'!S82+RTM!S82</f>
        <v>7.9899999999999993</v>
      </c>
      <c r="AH82" s="4">
        <f>'OA&amp;GRIDCO'!AD82+'Day Ahead IEX PXIL'!T82+RTM!T82</f>
        <v>2.2222222222222223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50.620000000000005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247.42000000000002</v>
      </c>
      <c r="BD82" s="4">
        <f>'OA&amp;GRIDCO'!ER82+'Day Ahead IEX PXIL'!CB82+RTM!CB82</f>
        <v>61.855000000000004</v>
      </c>
      <c r="BE82" s="75">
        <f>'OA&amp;GRIDCO'!OA82+GDAM!U82</f>
        <v>1.24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70.11</v>
      </c>
      <c r="BT82" s="4">
        <f>'OA&amp;GRIDCO'!JX82+'Day Ahead IEX PXIL'!FB82+RTM!EV82</f>
        <v>11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24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2.06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4.12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8.9</v>
      </c>
      <c r="CZ82" s="4">
        <f>'OA&amp;GRIDCO'!IH82+'Day Ahead IEX PXIL'!EJ82+RTM!ED82</f>
        <v>2.2250000000000001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9.2799999999999994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29.7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60.77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0.44000000000000006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6.66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5.15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2.2600000000000002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6.0000000000000005E-2</v>
      </c>
      <c r="FF82" s="74">
        <f>GDAM!AF82+'OA&amp;GRIDCO'!OT82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1721.4873840206187</v>
      </c>
      <c r="FR82" s="1">
        <f t="shared" si="3"/>
        <v>149.75422222222221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/>
      <c r="O83" s="263">
        <v>0</v>
      </c>
      <c r="P83" s="75"/>
      <c r="Q83" s="91">
        <v>5.4</v>
      </c>
      <c r="R83" s="75">
        <v>0.77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29.9</v>
      </c>
      <c r="AF83" s="4">
        <f>'OA&amp;GRIDCO'!X83+'Day Ahead IEX PXIL'!N83+RTM!N83</f>
        <v>29.9</v>
      </c>
      <c r="AG83" s="4">
        <f>'OA&amp;GRIDCO'!AC83+'Day Ahead IEX PXIL'!S83+RTM!S83</f>
        <v>7.9899999999999993</v>
      </c>
      <c r="AH83" s="4">
        <f>'OA&amp;GRIDCO'!AD83+'Day Ahead IEX PXIL'!T83+RTM!T83</f>
        <v>2.2222222222222223</v>
      </c>
      <c r="AI83" s="4">
        <f>'OA&amp;GRIDCO'!AU83+'Day Ahead IEX PXIL'!Y83+RTM!Y83</f>
        <v>115</v>
      </c>
      <c r="AJ83" s="4">
        <f>'OA&amp;GRIDCO'!AV83+'Day Ahead IEX PXIL'!Z83+RTM!Z83</f>
        <v>34.5</v>
      </c>
      <c r="AK83" s="4">
        <f>'OA&amp;GRIDCO'!BS83+'Day Ahead IEX PXIL'!AK83+RTM!AK83</f>
        <v>30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247.42000000000002</v>
      </c>
      <c r="BD83" s="4">
        <f>'OA&amp;GRIDCO'!ER83+'Day Ahead IEX PXIL'!CB83+RTM!CB83</f>
        <v>61.855000000000004</v>
      </c>
      <c r="BE83" s="75">
        <f>'OA&amp;GRIDCO'!OA83+GDAM!U83</f>
        <v>0.56999999999999995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70.11</v>
      </c>
      <c r="BT83" s="4">
        <f>'OA&amp;GRIDCO'!JX83+'Day Ahead IEX PXIL'!FB83+RTM!EV83</f>
        <v>11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24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2.06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4.12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8.9</v>
      </c>
      <c r="CZ83" s="4">
        <f>'OA&amp;GRIDCO'!IH83+'Day Ahead IEX PXIL'!EJ83+RTM!ED83</f>
        <v>2.2250000000000001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9.2799999999999994</v>
      </c>
      <c r="DF83" s="4">
        <f>'Day Ahead IEX PXIL'!FD83+'OA&amp;GRIDCO'!KD83</f>
        <v>0</v>
      </c>
      <c r="DG83" s="4">
        <f>'OA&amp;GRIDCO'!JG83+'Day Ahead IEX PXIL'!EU83+RTM!EO83</f>
        <v>10.31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29.7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60.77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0.06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8.25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1.03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</v>
      </c>
      <c r="FF83" s="74">
        <f>GDAM!AF83+'OA&amp;GRIDCO'!OT83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1770.6873840206183</v>
      </c>
      <c r="FR83" s="1">
        <f t="shared" si="3"/>
        <v>170.24422222222222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/>
      <c r="O84" s="263">
        <v>0</v>
      </c>
      <c r="P84" s="75"/>
      <c r="Q84" s="91">
        <v>5.4</v>
      </c>
      <c r="R84" s="75">
        <v>0.77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29.9</v>
      </c>
      <c r="AF84" s="4">
        <f>'OA&amp;GRIDCO'!X84+'Day Ahead IEX PXIL'!N84+RTM!N84</f>
        <v>29.9</v>
      </c>
      <c r="AG84" s="4">
        <f>'OA&amp;GRIDCO'!AC84+'Day Ahead IEX PXIL'!S84+RTM!S84</f>
        <v>7.9899999999999993</v>
      </c>
      <c r="AH84" s="4">
        <f>'OA&amp;GRIDCO'!AD84+'Day Ahead IEX PXIL'!T84+RTM!T84</f>
        <v>2.2222222222222223</v>
      </c>
      <c r="AI84" s="4">
        <f>'OA&amp;GRIDCO'!AU84+'Day Ahead IEX PXIL'!Y84+RTM!Y84</f>
        <v>115</v>
      </c>
      <c r="AJ84" s="4">
        <f>'OA&amp;GRIDCO'!AV84+'Day Ahead IEX PXIL'!Z84+RTM!Z84</f>
        <v>34.5</v>
      </c>
      <c r="AK84" s="4">
        <f>'OA&amp;GRIDCO'!BS84+'Day Ahead IEX PXIL'!AK84+RTM!AK84</f>
        <v>45.46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247.42000000000002</v>
      </c>
      <c r="BD84" s="4">
        <f>'OA&amp;GRIDCO'!ER84+'Day Ahead IEX PXIL'!CB84+RTM!CB84</f>
        <v>61.855000000000004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70.11</v>
      </c>
      <c r="BT84" s="4">
        <f>'OA&amp;GRIDCO'!JX84+'Day Ahead IEX PXIL'!FB84+RTM!EV84</f>
        <v>11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24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2.06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4.12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8.9</v>
      </c>
      <c r="CZ84" s="4">
        <f>'OA&amp;GRIDCO'!IH84+'Day Ahead IEX PXIL'!EJ84+RTM!ED84</f>
        <v>2.2250000000000001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9.2799999999999994</v>
      </c>
      <c r="DF84" s="4">
        <f>'Day Ahead IEX PXIL'!FD84+'OA&amp;GRIDCO'!KD84</f>
        <v>0</v>
      </c>
      <c r="DG84" s="4">
        <f>'OA&amp;GRIDCO'!JG84+'Day Ahead IEX PXIL'!EU84+RTM!EO84</f>
        <v>10.31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29.7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60.77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8.25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1814.4873840206185</v>
      </c>
      <c r="FR84" s="1">
        <f t="shared" si="3"/>
        <v>170.24422222222222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/>
      <c r="O85" s="263">
        <v>0</v>
      </c>
      <c r="P85" s="75"/>
      <c r="Q85" s="91">
        <v>5.4</v>
      </c>
      <c r="R85" s="75">
        <v>0.77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29.9</v>
      </c>
      <c r="AF85" s="4">
        <f>'OA&amp;GRIDCO'!X85+'Day Ahead IEX PXIL'!N85+RTM!N85</f>
        <v>29.9</v>
      </c>
      <c r="AG85" s="74">
        <f>'OA&amp;GRIDCO'!AC85+'Day Ahead IEX PXIL'!S85+RTM!S85</f>
        <v>7.9899999999999993</v>
      </c>
      <c r="AH85" s="74">
        <f>'OA&amp;GRIDCO'!AD85+'Day Ahead IEX PXIL'!T85+RTM!T85</f>
        <v>2.2222222222222223</v>
      </c>
      <c r="AI85" s="4">
        <f>'OA&amp;GRIDCO'!AU85+'Day Ahead IEX PXIL'!Y85+RTM!Y85</f>
        <v>115</v>
      </c>
      <c r="AJ85" s="4">
        <f>'OA&amp;GRIDCO'!AV85+'Day Ahead IEX PXIL'!Z85+RTM!Z85</f>
        <v>34.5</v>
      </c>
      <c r="AK85" s="74">
        <f>'OA&amp;GRIDCO'!BS85+'Day Ahead IEX PXIL'!AK85+RTM!AK85</f>
        <v>66.08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247.42000000000002</v>
      </c>
      <c r="BD85" s="74">
        <f>'OA&amp;GRIDCO'!ER85+'Day Ahead IEX PXIL'!CB85+RTM!CB85</f>
        <v>61.855000000000004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79.670400000000001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24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2.06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4.12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8.9</v>
      </c>
      <c r="CZ85" s="74">
        <f>'OA&amp;GRIDCO'!IH85+'Day Ahead IEX PXIL'!EJ85+RTM!ED85</f>
        <v>2.2250000000000001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9.2799999999999994</v>
      </c>
      <c r="DF85" s="74">
        <f>'Day Ahead IEX PXIL'!FD85+'OA&amp;GRIDCO'!KD85</f>
        <v>0</v>
      </c>
      <c r="DG85" s="74">
        <f>'OA&amp;GRIDCO'!JG85+'Day Ahead IEX PXIL'!EU85+RTM!EO85</f>
        <v>10.31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34.700000000000003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60.77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1871.4177840206185</v>
      </c>
      <c r="FR85" s="1">
        <f t="shared" si="3"/>
        <v>172.24422222222222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/>
      <c r="O86" s="263">
        <v>0</v>
      </c>
      <c r="P86" s="75"/>
      <c r="Q86" s="91">
        <v>5.4</v>
      </c>
      <c r="R86" s="75">
        <v>0.77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29.9</v>
      </c>
      <c r="AF86" s="4">
        <f>'OA&amp;GRIDCO'!X86+'Day Ahead IEX PXIL'!N86+RTM!N86</f>
        <v>29.9</v>
      </c>
      <c r="AG86" s="4">
        <f>'OA&amp;GRIDCO'!AC86+'Day Ahead IEX PXIL'!S86+RTM!S86</f>
        <v>7.9899999999999993</v>
      </c>
      <c r="AH86" s="4">
        <f>'OA&amp;GRIDCO'!AD86+'Day Ahead IEX PXIL'!T86+RTM!T86</f>
        <v>2.2222222222222223</v>
      </c>
      <c r="AI86" s="4">
        <f>'OA&amp;GRIDCO'!AU86+'Day Ahead IEX PXIL'!Y86+RTM!Y86</f>
        <v>115</v>
      </c>
      <c r="AJ86" s="4">
        <f>'OA&amp;GRIDCO'!AV86+'Day Ahead IEX PXIL'!Z86+RTM!Z86</f>
        <v>34.5</v>
      </c>
      <c r="AK86" s="4">
        <f>'OA&amp;GRIDCO'!BS86+'Day Ahead IEX PXIL'!AK86+RTM!AK86</f>
        <v>40.31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247.42000000000002</v>
      </c>
      <c r="BD86" s="4">
        <f>'OA&amp;GRIDCO'!ER86+'Day Ahead IEX PXIL'!CB86+RTM!CB86</f>
        <v>61.855000000000004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97.238599999999991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24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2.06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4.12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8.9</v>
      </c>
      <c r="CZ86" s="4">
        <f>'OA&amp;GRIDCO'!IH86+'Day Ahead IEX PXIL'!EJ86+RTM!ED86</f>
        <v>2.2250000000000001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9.2799999999999994</v>
      </c>
      <c r="DF86" s="4">
        <f>'Day Ahead IEX PXIL'!FD86+'OA&amp;GRIDCO'!KD86</f>
        <v>0</v>
      </c>
      <c r="DG86" s="4">
        <f>'OA&amp;GRIDCO'!JG86+'Day Ahead IEX PXIL'!EU86+RTM!EO86</f>
        <v>10.31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39.700000000000003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60.77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1898.2159840206186</v>
      </c>
      <c r="FR86" s="1">
        <f t="shared" si="3"/>
        <v>172.24422222222222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/>
      <c r="O87" s="263">
        <v>0</v>
      </c>
      <c r="P87" s="75"/>
      <c r="Q87" s="91">
        <v>5.4</v>
      </c>
      <c r="R87" s="75">
        <v>0.77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32.989999999999995</v>
      </c>
      <c r="AF87" s="4">
        <f>'OA&amp;GRIDCO'!X87+'Day Ahead IEX PXIL'!N87+RTM!N87</f>
        <v>29.9</v>
      </c>
      <c r="AG87" s="4">
        <f>'OA&amp;GRIDCO'!AC87+'Day Ahead IEX PXIL'!S87+RTM!S87</f>
        <v>7.9899999999999993</v>
      </c>
      <c r="AH87" s="4">
        <f>'OA&amp;GRIDCO'!AD87+'Day Ahead IEX PXIL'!T87+RTM!T87</f>
        <v>2.2222222222222223</v>
      </c>
      <c r="AI87" s="4">
        <f>'OA&amp;GRIDCO'!AU87+'Day Ahead IEX PXIL'!Y87+RTM!Y87</f>
        <v>115</v>
      </c>
      <c r="AJ87" s="4">
        <f>'OA&amp;GRIDCO'!AV87+'Day Ahead IEX PXIL'!Z87+RTM!Z87</f>
        <v>34.5</v>
      </c>
      <c r="AK87" s="4">
        <f>'OA&amp;GRIDCO'!BS87+'Day Ahead IEX PXIL'!AK87+RTM!AK87</f>
        <v>30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247.42000000000002</v>
      </c>
      <c r="BD87" s="4">
        <f>'OA&amp;GRIDCO'!ER87+'Day Ahead IEX PXIL'!CB87+RTM!CB87</f>
        <v>61.855000000000004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24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2.06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4.12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8.9</v>
      </c>
      <c r="CZ87" s="4">
        <f>'OA&amp;GRIDCO'!IH87+'Day Ahead IEX PXIL'!EJ87+RTM!ED87</f>
        <v>2.2250000000000001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9.2799999999999994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44.7</v>
      </c>
      <c r="DP87" s="74">
        <f>'OA&amp;GRIDCO'!LV87+'Day Ahead IEX PXIL'!HP87+RTM!IV87</f>
        <v>0</v>
      </c>
      <c r="DQ87" s="74">
        <f>RTM!HK87</f>
        <v>2.58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60.77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1933.0218840206185</v>
      </c>
      <c r="FR87" s="1">
        <f t="shared" si="3"/>
        <v>181.24422222222222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/>
      <c r="O88" s="263">
        <v>0</v>
      </c>
      <c r="P88" s="75"/>
      <c r="Q88" s="91">
        <v>5.4</v>
      </c>
      <c r="R88" s="75">
        <v>0.77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32.989999999999995</v>
      </c>
      <c r="AF88" s="4">
        <f>'OA&amp;GRIDCO'!X88+'Day Ahead IEX PXIL'!N88+RTM!N88</f>
        <v>29.9</v>
      </c>
      <c r="AG88" s="4">
        <f>'OA&amp;GRIDCO'!AC88+'Day Ahead IEX PXIL'!S88+RTM!S88</f>
        <v>7.9899999999999993</v>
      </c>
      <c r="AH88" s="4">
        <f>'OA&amp;GRIDCO'!AD88+'Day Ahead IEX PXIL'!T88+RTM!T88</f>
        <v>2.2222222222222223</v>
      </c>
      <c r="AI88" s="4">
        <f>'OA&amp;GRIDCO'!AU88+'Day Ahead IEX PXIL'!Y88+RTM!Y88</f>
        <v>115</v>
      </c>
      <c r="AJ88" s="4">
        <f>'OA&amp;GRIDCO'!AV88+'Day Ahead IEX PXIL'!Z88+RTM!Z88</f>
        <v>34.5</v>
      </c>
      <c r="AK88" s="4">
        <f>'OA&amp;GRIDCO'!BS88+'Day Ahead IEX PXIL'!AK88+RTM!AK88</f>
        <v>40.31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247.42000000000002</v>
      </c>
      <c r="BD88" s="4">
        <f>'OA&amp;GRIDCO'!ER88+'Day Ahead IEX PXIL'!CB88+RTM!CB88</f>
        <v>61.855000000000004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24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2.06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4.12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8.9</v>
      </c>
      <c r="CZ88" s="4">
        <f>'OA&amp;GRIDCO'!IH88+'Day Ahead IEX PXIL'!EJ88+RTM!ED88</f>
        <v>2.2250000000000001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9.2799999999999994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49.7</v>
      </c>
      <c r="DP88" s="74">
        <f>'OA&amp;GRIDCO'!LV88+'Day Ahead IEX PXIL'!HP88+RTM!IV88</f>
        <v>0</v>
      </c>
      <c r="DQ88" s="74">
        <f>RTM!HK88</f>
        <v>2.58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60.77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1948.3318840206184</v>
      </c>
      <c r="FR88" s="1">
        <f t="shared" si="3"/>
        <v>181.24422222222222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/>
      <c r="O89" s="263">
        <v>0</v>
      </c>
      <c r="P89" s="75"/>
      <c r="Q89" s="91">
        <v>5.4</v>
      </c>
      <c r="R89" s="75">
        <v>0.77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32.989999999999995</v>
      </c>
      <c r="AF89" s="4">
        <f>'OA&amp;GRIDCO'!X89+'Day Ahead IEX PXIL'!N89+RTM!N89</f>
        <v>29.9</v>
      </c>
      <c r="AG89" s="4">
        <f>'OA&amp;GRIDCO'!AC89+'Day Ahead IEX PXIL'!S89+RTM!S89</f>
        <v>7.7799999999999994</v>
      </c>
      <c r="AH89" s="4">
        <f>'OA&amp;GRIDCO'!AD89+'Day Ahead IEX PXIL'!T89+RTM!T89</f>
        <v>2.2222222222222223</v>
      </c>
      <c r="AI89" s="4">
        <f>'OA&amp;GRIDCO'!AU89+'Day Ahead IEX PXIL'!Y89+RTM!Y89</f>
        <v>115</v>
      </c>
      <c r="AJ89" s="4">
        <f>'OA&amp;GRIDCO'!AV89+'Day Ahead IEX PXIL'!Z89+RTM!Z89</f>
        <v>34.5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247.42000000000002</v>
      </c>
      <c r="BD89" s="4">
        <f>'OA&amp;GRIDCO'!ER89+'Day Ahead IEX PXIL'!CB89+RTM!CB89</f>
        <v>61.855000000000004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24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2.06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4.12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8.9</v>
      </c>
      <c r="CZ89" s="4">
        <f>'OA&amp;GRIDCO'!IH89+'Day Ahead IEX PXIL'!EJ89+RTM!ED89</f>
        <v>2.2250000000000001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9.2799999999999994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</v>
      </c>
      <c r="DP89" s="74">
        <f>'OA&amp;GRIDCO'!LV89+'Day Ahead IEX PXIL'!HP89+RTM!IV89</f>
        <v>0</v>
      </c>
      <c r="DQ89" s="74">
        <f>RTM!HK89</f>
        <v>2.58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60.77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1942.8118840206184</v>
      </c>
      <c r="FR89" s="1">
        <f t="shared" si="3"/>
        <v>181.24422222222222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/>
      <c r="O90" s="263">
        <v>0</v>
      </c>
      <c r="P90" s="75"/>
      <c r="Q90" s="91">
        <v>5.4</v>
      </c>
      <c r="R90" s="75">
        <v>0.77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32.989999999999995</v>
      </c>
      <c r="AF90" s="4">
        <f>'OA&amp;GRIDCO'!X90+'Day Ahead IEX PXIL'!N90+RTM!N90</f>
        <v>29.9</v>
      </c>
      <c r="AG90" s="4">
        <f>'OA&amp;GRIDCO'!AC90+'Day Ahead IEX PXIL'!S90+RTM!S90</f>
        <v>7.7799999999999994</v>
      </c>
      <c r="AH90" s="4">
        <f>'OA&amp;GRIDCO'!AD90+'Day Ahead IEX PXIL'!T90+RTM!T90</f>
        <v>2.2222222222222223</v>
      </c>
      <c r="AI90" s="4">
        <f>'OA&amp;GRIDCO'!AU90+'Day Ahead IEX PXIL'!Y90+RTM!Y90</f>
        <v>115</v>
      </c>
      <c r="AJ90" s="4">
        <f>'OA&amp;GRIDCO'!AV90+'Day Ahead IEX PXIL'!Z90+RTM!Z90</f>
        <v>34.5</v>
      </c>
      <c r="AK90" s="4">
        <f>'OA&amp;GRIDCO'!BS90+'Day Ahead IEX PXIL'!AK90+RTM!AK90</f>
        <v>40.31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247.42000000000002</v>
      </c>
      <c r="BD90" s="4">
        <f>'OA&amp;GRIDCO'!ER90+'Day Ahead IEX PXIL'!CB90+RTM!CB90</f>
        <v>61.855000000000004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24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2.06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4.12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8.9</v>
      </c>
      <c r="CZ90" s="4">
        <f>'OA&amp;GRIDCO'!IH90+'Day Ahead IEX PXIL'!EJ90+RTM!ED90</f>
        <v>2.2250000000000001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9.2799999999999994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2.58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60.77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1921.2168840206184</v>
      </c>
      <c r="FR90" s="1">
        <f t="shared" si="3"/>
        <v>181.24422222222222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/>
      <c r="O91" s="263">
        <v>0</v>
      </c>
      <c r="P91" s="75"/>
      <c r="Q91" s="91">
        <v>5.4</v>
      </c>
      <c r="R91" s="75">
        <v>0.77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32.989999999999995</v>
      </c>
      <c r="AF91" s="4">
        <f>'OA&amp;GRIDCO'!X91+'Day Ahead IEX PXIL'!N91+RTM!N91</f>
        <v>29.9</v>
      </c>
      <c r="AG91" s="4">
        <f>'OA&amp;GRIDCO'!AC91+'Day Ahead IEX PXIL'!S91+RTM!S91</f>
        <v>7.7799999999999994</v>
      </c>
      <c r="AH91" s="4">
        <f>'OA&amp;GRIDCO'!AD91+'Day Ahead IEX PXIL'!T91+RTM!T91</f>
        <v>2.2222222222222223</v>
      </c>
      <c r="AI91" s="4">
        <f>'OA&amp;GRIDCO'!AU91+'Day Ahead IEX PXIL'!Y91+RTM!Y91</f>
        <v>115</v>
      </c>
      <c r="AJ91" s="4">
        <f>'OA&amp;GRIDCO'!AV91+'Day Ahead IEX PXIL'!Z91+RTM!Z91</f>
        <v>34.5</v>
      </c>
      <c r="AK91" s="4">
        <f>'OA&amp;GRIDCO'!BS91+'Day Ahead IEX PXIL'!AK91+RTM!AK91</f>
        <v>66.08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247.42000000000002</v>
      </c>
      <c r="BD91" s="4">
        <f>'OA&amp;GRIDCO'!ER91+'Day Ahead IEX PXIL'!CB91+RTM!CB91</f>
        <v>61.855000000000004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24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8.9</v>
      </c>
      <c r="CZ91" s="4">
        <f>'OA&amp;GRIDCO'!IH91+'Day Ahead IEX PXIL'!EJ91+RTM!ED91</f>
        <v>2.2250000000000001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9.59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2.58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60.77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1941.1168840206185</v>
      </c>
      <c r="FR91" s="1">
        <f t="shared" si="3"/>
        <v>181.24422222222222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/>
      <c r="O92" s="263">
        <v>0</v>
      </c>
      <c r="P92" s="75"/>
      <c r="Q92" s="91">
        <v>5.4</v>
      </c>
      <c r="R92" s="75">
        <v>0.77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32.989999999999995</v>
      </c>
      <c r="AF92" s="4">
        <f>'OA&amp;GRIDCO'!X92+'Day Ahead IEX PXIL'!N92+RTM!N92</f>
        <v>29.9</v>
      </c>
      <c r="AG92" s="4">
        <f>'OA&amp;GRIDCO'!AC92+'Day Ahead IEX PXIL'!S92+RTM!S92</f>
        <v>7.7799999999999994</v>
      </c>
      <c r="AH92" s="4">
        <f>'OA&amp;GRIDCO'!AD92+'Day Ahead IEX PXIL'!T92+RTM!T92</f>
        <v>2.2222222222222223</v>
      </c>
      <c r="AI92" s="4">
        <f>'OA&amp;GRIDCO'!AU92+'Day Ahead IEX PXIL'!Y92+RTM!Y92</f>
        <v>115</v>
      </c>
      <c r="AJ92" s="4">
        <f>'OA&amp;GRIDCO'!AV92+'Day Ahead IEX PXIL'!Z92+RTM!Z92</f>
        <v>34.5</v>
      </c>
      <c r="AK92" s="4">
        <f>'OA&amp;GRIDCO'!BS92+'Day Ahead IEX PXIL'!AK92+RTM!AK92</f>
        <v>40.31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247.42000000000002</v>
      </c>
      <c r="BD92" s="4">
        <f>'OA&amp;GRIDCO'!ER92+'Day Ahead IEX PXIL'!CB92+RTM!CB92</f>
        <v>61.855000000000004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24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8.9</v>
      </c>
      <c r="CZ92" s="4">
        <f>'OA&amp;GRIDCO'!IH92+'Day Ahead IEX PXIL'!EJ92+RTM!ED92</f>
        <v>2.2250000000000001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9.59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2.58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60.77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1915.3468840206185</v>
      </c>
      <c r="FR92" s="1">
        <f t="shared" si="3"/>
        <v>181.24422222222222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/>
      <c r="O93" s="263">
        <v>0</v>
      </c>
      <c r="P93" s="75"/>
      <c r="Q93" s="91">
        <v>5.4</v>
      </c>
      <c r="R93" s="75">
        <v>0.77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32.989999999999995</v>
      </c>
      <c r="AF93" s="4">
        <f>'OA&amp;GRIDCO'!X93+'Day Ahead IEX PXIL'!N93+RTM!N93</f>
        <v>29.9</v>
      </c>
      <c r="AG93" s="4">
        <f>'OA&amp;GRIDCO'!AC93+'Day Ahead IEX PXIL'!S93+RTM!S93</f>
        <v>7.7799999999999994</v>
      </c>
      <c r="AH93" s="4">
        <f>'OA&amp;GRIDCO'!AD93+'Day Ahead IEX PXIL'!T93+RTM!T93</f>
        <v>2.2222222222222223</v>
      </c>
      <c r="AI93" s="4">
        <f>'OA&amp;GRIDCO'!AU93+'Day Ahead IEX PXIL'!Y93+RTM!Y93</f>
        <v>115</v>
      </c>
      <c r="AJ93" s="4">
        <f>'OA&amp;GRIDCO'!AV93+'Day Ahead IEX PXIL'!Z93+RTM!Z93</f>
        <v>34.5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25.75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247.42000000000002</v>
      </c>
      <c r="BD93" s="4">
        <f>'OA&amp;GRIDCO'!ER93+'Day Ahead IEX PXIL'!CB93+RTM!CB93</f>
        <v>61.855000000000004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24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8.9</v>
      </c>
      <c r="CZ93" s="4">
        <f>'OA&amp;GRIDCO'!IH93+'Day Ahead IEX PXIL'!EJ93+RTM!ED93</f>
        <v>2.2250000000000001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9.59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2.58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60.77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1907.0968840206185</v>
      </c>
      <c r="FR93" s="1">
        <f t="shared" si="3"/>
        <v>181.24422222222222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/>
      <c r="O94" s="263">
        <v>0</v>
      </c>
      <c r="P94" s="75"/>
      <c r="Q94" s="91">
        <v>5.4</v>
      </c>
      <c r="R94" s="75">
        <v>0.77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32.989999999999995</v>
      </c>
      <c r="AF94" s="4">
        <f>'OA&amp;GRIDCO'!X94+'Day Ahead IEX PXIL'!N94+RTM!N94</f>
        <v>29.9</v>
      </c>
      <c r="AG94" s="4">
        <f>'OA&amp;GRIDCO'!AC94+'Day Ahead IEX PXIL'!S94+RTM!S94</f>
        <v>7.7799999999999994</v>
      </c>
      <c r="AH94" s="4">
        <f>'OA&amp;GRIDCO'!AD94+'Day Ahead IEX PXIL'!T94+RTM!T94</f>
        <v>2.2222222222222223</v>
      </c>
      <c r="AI94" s="4">
        <f>'OA&amp;GRIDCO'!AU94+'Day Ahead IEX PXIL'!Y94+RTM!Y94</f>
        <v>115</v>
      </c>
      <c r="AJ94" s="4">
        <f>'OA&amp;GRIDCO'!AV94+'Day Ahead IEX PXIL'!Z94+RTM!Z94</f>
        <v>34.5</v>
      </c>
      <c r="AK94" s="4">
        <f>'OA&amp;GRIDCO'!BS94+'Day Ahead IEX PXIL'!AK94+RTM!AK94</f>
        <v>40.31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25.75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247.42000000000002</v>
      </c>
      <c r="BD94" s="4">
        <f>'OA&amp;GRIDCO'!ER94+'Day Ahead IEX PXIL'!CB94+RTM!CB94</f>
        <v>61.855000000000004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24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8.9</v>
      </c>
      <c r="CZ94" s="4">
        <f>'OA&amp;GRIDCO'!IH94+'Day Ahead IEX PXIL'!EJ94+RTM!ED94</f>
        <v>2.2250000000000001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9.59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2.58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60.77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1917.4068840206185</v>
      </c>
      <c r="FR94" s="1">
        <f t="shared" si="3"/>
        <v>181.24422222222222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/>
      <c r="O95" s="263">
        <v>0</v>
      </c>
      <c r="P95" s="75"/>
      <c r="Q95" s="91">
        <v>5.4</v>
      </c>
      <c r="R95" s="75">
        <v>0.77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32.989999999999995</v>
      </c>
      <c r="AF95" s="4">
        <f>'OA&amp;GRIDCO'!X95+'Day Ahead IEX PXIL'!N95+RTM!N95</f>
        <v>29.9</v>
      </c>
      <c r="AG95" s="4">
        <f>'OA&amp;GRIDCO'!AC95+'Day Ahead IEX PXIL'!S95+RTM!S95</f>
        <v>7.7799999999999994</v>
      </c>
      <c r="AH95" s="4">
        <f>'OA&amp;GRIDCO'!AD95+'Day Ahead IEX PXIL'!T95+RTM!T95</f>
        <v>2.2222222222222223</v>
      </c>
      <c r="AI95" s="4">
        <f>'OA&amp;GRIDCO'!AU95+'Day Ahead IEX PXIL'!Y95+RTM!Y95</f>
        <v>115</v>
      </c>
      <c r="AJ95" s="4">
        <f>'OA&amp;GRIDCO'!AV95+'Day Ahead IEX PXIL'!Z95+RTM!Z95</f>
        <v>34.5</v>
      </c>
      <c r="AK95" s="4">
        <f>'OA&amp;GRIDCO'!BS95+'Day Ahead IEX PXIL'!AK95+RTM!AK95</f>
        <v>40.31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25.75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247.42000000000002</v>
      </c>
      <c r="BD95" s="4">
        <f>'OA&amp;GRIDCO'!ER95+'Day Ahead IEX PXIL'!CB95+RTM!CB95</f>
        <v>61.855000000000004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24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8.9</v>
      </c>
      <c r="CZ95" s="4">
        <f>'OA&amp;GRIDCO'!IH95+'Day Ahead IEX PXIL'!EJ95+RTM!ED95</f>
        <v>2.2250000000000001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9.59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2.58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60.77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1917.4068840206185</v>
      </c>
      <c r="FR95" s="1">
        <f t="shared" si="3"/>
        <v>181.24422222222222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/>
      <c r="O96" s="263">
        <v>0</v>
      </c>
      <c r="P96" s="75"/>
      <c r="Q96" s="91">
        <v>5.4</v>
      </c>
      <c r="R96" s="75">
        <v>0.77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32.989999999999995</v>
      </c>
      <c r="AF96" s="4">
        <f>'OA&amp;GRIDCO'!X96+'Day Ahead IEX PXIL'!N96+RTM!N96</f>
        <v>29.9</v>
      </c>
      <c r="AG96" s="4">
        <f>'OA&amp;GRIDCO'!AC96+'Day Ahead IEX PXIL'!S96+RTM!S96</f>
        <v>7.7799999999999994</v>
      </c>
      <c r="AH96" s="4">
        <f>'OA&amp;GRIDCO'!AD96+'Day Ahead IEX PXIL'!T96+RTM!T96</f>
        <v>2.2222222222222223</v>
      </c>
      <c r="AI96" s="4">
        <f>'OA&amp;GRIDCO'!AU96+'Day Ahead IEX PXIL'!Y96+RTM!Y96</f>
        <v>115</v>
      </c>
      <c r="AJ96" s="4">
        <f>'OA&amp;GRIDCO'!AV96+'Day Ahead IEX PXIL'!Z96+RTM!Z96</f>
        <v>34.5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25.75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282.58000000000004</v>
      </c>
      <c r="BD96" s="4">
        <f>'OA&amp;GRIDCO'!ER96+'Day Ahead IEX PXIL'!CB96+RTM!CB96</f>
        <v>61.855000000000004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24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8.9</v>
      </c>
      <c r="CZ96" s="4">
        <f>'OA&amp;GRIDCO'!IH96+'Day Ahead IEX PXIL'!EJ96+RTM!ED96</f>
        <v>2.2250000000000001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9.59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2.58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60.77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1942.2568840206184</v>
      </c>
      <c r="FR96" s="1">
        <f t="shared" si="3"/>
        <v>181.24422222222222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/>
      <c r="O97" s="263">
        <v>0</v>
      </c>
      <c r="P97" s="75"/>
      <c r="Q97" s="91">
        <v>5.4</v>
      </c>
      <c r="R97" s="75">
        <v>0.77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29.9</v>
      </c>
      <c r="AF97" s="4">
        <f>'OA&amp;GRIDCO'!X97+'Day Ahead IEX PXIL'!N97+RTM!N97</f>
        <v>29.9</v>
      </c>
      <c r="AG97" s="4">
        <f>'OA&amp;GRIDCO'!AC97+'Day Ahead IEX PXIL'!S97+RTM!S97</f>
        <v>7.7799999999999994</v>
      </c>
      <c r="AH97" s="4">
        <f>'OA&amp;GRIDCO'!AD97+'Day Ahead IEX PXIL'!T97+RTM!T97</f>
        <v>2.2222222222222223</v>
      </c>
      <c r="AI97" s="4">
        <f>'OA&amp;GRIDCO'!AU97+'Day Ahead IEX PXIL'!Y97+RTM!Y97</f>
        <v>115</v>
      </c>
      <c r="AJ97" s="4">
        <f>'OA&amp;GRIDCO'!AV97+'Day Ahead IEX PXIL'!Z97+RTM!Z97</f>
        <v>34.5</v>
      </c>
      <c r="AK97" s="4">
        <f>'OA&amp;GRIDCO'!BS97+'Day Ahead IEX PXIL'!AK97+RTM!AK97</f>
        <v>60.93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25.75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247.89000000000001</v>
      </c>
      <c r="BD97" s="4">
        <f>'OA&amp;GRIDCO'!ER97+'Day Ahead IEX PXIL'!CB97+RTM!CB97</f>
        <v>61.855000000000004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24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8.9</v>
      </c>
      <c r="CZ97" s="4">
        <f>'OA&amp;GRIDCO'!IH97+'Day Ahead IEX PXIL'!EJ97+RTM!ED97</f>
        <v>2.2250000000000001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9.59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2.58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60.77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1935.4068840206185</v>
      </c>
      <c r="FR97" s="1">
        <f t="shared" si="3"/>
        <v>181.24422222222222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/>
      <c r="O98" s="263">
        <v>0</v>
      </c>
      <c r="P98" s="75"/>
      <c r="Q98" s="91">
        <v>5.4</v>
      </c>
      <c r="R98" s="75">
        <v>0.77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29.9</v>
      </c>
      <c r="AF98" s="4">
        <f>'OA&amp;GRIDCO'!X98+'Day Ahead IEX PXIL'!N98+RTM!N98</f>
        <v>29.9</v>
      </c>
      <c r="AG98" s="4">
        <f>'OA&amp;GRIDCO'!AC98+'Day Ahead IEX PXIL'!S98+RTM!S98</f>
        <v>7.7799999999999994</v>
      </c>
      <c r="AH98" s="4">
        <f>'OA&amp;GRIDCO'!AD98+'Day Ahead IEX PXIL'!T98+RTM!T98</f>
        <v>2.2222222222222223</v>
      </c>
      <c r="AI98" s="4">
        <f>'OA&amp;GRIDCO'!AU98+'Day Ahead IEX PXIL'!Y98+RTM!Y98</f>
        <v>115</v>
      </c>
      <c r="AJ98" s="4">
        <f>'OA&amp;GRIDCO'!AV98+'Day Ahead IEX PXIL'!Z98+RTM!Z98</f>
        <v>34.5</v>
      </c>
      <c r="AK98" s="4">
        <f>'OA&amp;GRIDCO'!BS98+'Day Ahead IEX PXIL'!AK98+RTM!AK98</f>
        <v>66.08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25.75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247.42000000000002</v>
      </c>
      <c r="BD98" s="4">
        <f>'OA&amp;GRIDCO'!ER98+'Day Ahead IEX PXIL'!CB98+RTM!CB98</f>
        <v>61.855000000000004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24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8.9</v>
      </c>
      <c r="CZ98" s="4">
        <f>'OA&amp;GRIDCO'!IH98+'Day Ahead IEX PXIL'!EJ98+RTM!ED98</f>
        <v>2.2250000000000001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9.59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2.58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60.77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1940.0868840206185</v>
      </c>
      <c r="FR98" s="1">
        <f t="shared" si="3"/>
        <v>181.24422222222222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/>
      <c r="O99" s="263">
        <v>0</v>
      </c>
      <c r="P99" s="75"/>
      <c r="Q99" s="91">
        <v>5.4</v>
      </c>
      <c r="R99" s="75">
        <v>0.77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29.9</v>
      </c>
      <c r="AF99" s="4">
        <f>'OA&amp;GRIDCO'!X99+'Day Ahead IEX PXIL'!N99+RTM!N99</f>
        <v>29.9</v>
      </c>
      <c r="AG99" s="4">
        <f>'OA&amp;GRIDCO'!AC99+'Day Ahead IEX PXIL'!S99+RTM!S99</f>
        <v>7.7799999999999994</v>
      </c>
      <c r="AH99" s="4">
        <f>'OA&amp;GRIDCO'!AD99+'Day Ahead IEX PXIL'!T99+RTM!T99</f>
        <v>2.2222222222222223</v>
      </c>
      <c r="AI99" s="4">
        <f>'OA&amp;GRIDCO'!AU99+'Day Ahead IEX PXIL'!Y99+RTM!Y99</f>
        <v>115</v>
      </c>
      <c r="AJ99" s="4">
        <f>'OA&amp;GRIDCO'!AV99+'Day Ahead IEX PXIL'!Z99+RTM!Z99</f>
        <v>34.5</v>
      </c>
      <c r="AK99" s="4">
        <f>'OA&amp;GRIDCO'!BS99+'Day Ahead IEX PXIL'!AK99+RTM!AK99</f>
        <v>40.31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25.75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247.42000000000002</v>
      </c>
      <c r="BD99" s="4">
        <f>'OA&amp;GRIDCO'!ER99+'Day Ahead IEX PXIL'!CB99+RTM!CB99</f>
        <v>61.855000000000004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24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8.9</v>
      </c>
      <c r="CZ99" s="4">
        <f>'OA&amp;GRIDCO'!IH99+'Day Ahead IEX PXIL'!EJ99+RTM!ED99</f>
        <v>2.2250000000000001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9.59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0.52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60.77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1912.2568840206186</v>
      </c>
      <c r="FR99" s="1">
        <f t="shared" si="3"/>
        <v>181.24422222222222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63">
        <v>0</v>
      </c>
      <c r="P100" s="75"/>
      <c r="Q100" s="91">
        <v>5.4</v>
      </c>
      <c r="R100" s="75">
        <v>0.77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29.9</v>
      </c>
      <c r="AF100" s="4">
        <f>'OA&amp;GRIDCO'!X100+'Day Ahead IEX PXIL'!N100+RTM!N100</f>
        <v>29.9</v>
      </c>
      <c r="AG100" s="4">
        <f>'OA&amp;GRIDCO'!AC100+'Day Ahead IEX PXIL'!S100+RTM!S100</f>
        <v>7.7799999999999994</v>
      </c>
      <c r="AH100" s="4">
        <f>'OA&amp;GRIDCO'!AD100+'Day Ahead IEX PXIL'!T100+RTM!T100</f>
        <v>2.2222222222222223</v>
      </c>
      <c r="AI100" s="4">
        <f>'OA&amp;GRIDCO'!AU100+'Day Ahead IEX PXIL'!Y100+RTM!Y100</f>
        <v>115</v>
      </c>
      <c r="AJ100" s="4">
        <f>'OA&amp;GRIDCO'!AV100+'Day Ahead IEX PXIL'!Z100+RTM!Z100</f>
        <v>34.5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25.75</v>
      </c>
      <c r="AR100" s="4">
        <f>'OA&amp;GRIDCO'!CP100+'Day Ahead IEX PXIL'!AX100+RTM!AX100</f>
        <v>8</v>
      </c>
      <c r="AS100" s="4">
        <f>'OA&amp;GRIDCO'!DA100+'Day Ahead IEX PXIL'!BC100+RTM!BC100</f>
        <v>277.27738402061857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298.97000000000003</v>
      </c>
      <c r="BD100" s="4">
        <f>'OA&amp;GRIDCO'!ER100+'Day Ahead IEX PXIL'!CB100+RTM!CB100</f>
        <v>61.855000000000004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24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8.9</v>
      </c>
      <c r="CZ100" s="4">
        <f>'OA&amp;GRIDCO'!IH100+'Day Ahead IEX PXIL'!EJ100+RTM!ED100</f>
        <v>2.2250000000000001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9.59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0.52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60.77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1900.9968840206186</v>
      </c>
      <c r="FR100" s="1">
        <f t="shared" si="3"/>
        <v>181.24422222222222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63">
        <v>0</v>
      </c>
      <c r="P101" s="75"/>
      <c r="Q101" s="91">
        <v>5.4</v>
      </c>
      <c r="R101" s="75">
        <v>0.77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29.9</v>
      </c>
      <c r="AF101" s="4">
        <f>'OA&amp;GRIDCO'!X101+'Day Ahead IEX PXIL'!N101+RTM!N101</f>
        <v>29.9</v>
      </c>
      <c r="AG101" s="4">
        <f>'OA&amp;GRIDCO'!AC101+'Day Ahead IEX PXIL'!S101+RTM!S101</f>
        <v>7.7799999999999994</v>
      </c>
      <c r="AH101" s="4">
        <f>'OA&amp;GRIDCO'!AD101+'Day Ahead IEX PXIL'!T101+RTM!T101</f>
        <v>2.2222222222222223</v>
      </c>
      <c r="AI101" s="4">
        <f>'OA&amp;GRIDCO'!AU101+'Day Ahead IEX PXIL'!Y101+RTM!Y101</f>
        <v>115</v>
      </c>
      <c r="AJ101" s="4">
        <f>'OA&amp;GRIDCO'!AV101+'Day Ahead IEX PXIL'!Z101+RTM!Z101</f>
        <v>34.5</v>
      </c>
      <c r="AK101" s="4">
        <f>'OA&amp;GRIDCO'!BS101+'Day Ahead IEX PXIL'!AK101+RTM!AK101</f>
        <v>40.31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25.75</v>
      </c>
      <c r="AR101" s="4">
        <f>'OA&amp;GRIDCO'!CP101+'Day Ahead IEX PXIL'!AX101+RTM!AX101</f>
        <v>8</v>
      </c>
      <c r="AS101" s="4">
        <f>'OA&amp;GRIDCO'!DA101+'Day Ahead IEX PXIL'!BC101+RTM!BC101</f>
        <v>224.77738402061857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298.97000000000003</v>
      </c>
      <c r="BD101" s="4">
        <f>'OA&amp;GRIDCO'!ER101+'Day Ahead IEX PXIL'!CB101+RTM!CB101</f>
        <v>61.855000000000004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24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8.9</v>
      </c>
      <c r="CZ101" s="4">
        <f>'OA&amp;GRIDCO'!IH101+'Day Ahead IEX PXIL'!EJ101+RTM!ED101</f>
        <v>2.2250000000000001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9.59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60.77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1858.2868840206186</v>
      </c>
      <c r="FR101" s="1">
        <f t="shared" si="3"/>
        <v>181.24422222222222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63">
        <v>0</v>
      </c>
      <c r="P102" s="75"/>
      <c r="Q102" s="91">
        <v>5.4</v>
      </c>
      <c r="R102" s="75">
        <v>0.77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29.9</v>
      </c>
      <c r="AF102" s="4">
        <f>'OA&amp;GRIDCO'!X102+'Day Ahead IEX PXIL'!N102+RTM!N102</f>
        <v>29.9</v>
      </c>
      <c r="AG102" s="4">
        <f>'OA&amp;GRIDCO'!AC102+'Day Ahead IEX PXIL'!S102+RTM!S102</f>
        <v>7.7799999999999994</v>
      </c>
      <c r="AH102" s="4">
        <f>'OA&amp;GRIDCO'!AD102+'Day Ahead IEX PXIL'!T102+RTM!T102</f>
        <v>2.2222222222222223</v>
      </c>
      <c r="AI102" s="4">
        <f>'OA&amp;GRIDCO'!AU102+'Day Ahead IEX PXIL'!Y102+RTM!Y102</f>
        <v>115</v>
      </c>
      <c r="AJ102" s="4">
        <f>'OA&amp;GRIDCO'!AV102+'Day Ahead IEX PXIL'!Z102+RTM!Z102</f>
        <v>34.5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25.75</v>
      </c>
      <c r="AR102" s="4">
        <f>'OA&amp;GRIDCO'!CP102+'Day Ahead IEX PXIL'!AX102+RTM!AX102</f>
        <v>8</v>
      </c>
      <c r="AS102" s="4">
        <f>'OA&amp;GRIDCO'!DA102+'Day Ahead IEX PXIL'!BC102+RTM!BC102</f>
        <v>180.00000000000003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432.71000000000004</v>
      </c>
      <c r="BD102" s="4">
        <f>'OA&amp;GRIDCO'!ER102+'Day Ahead IEX PXIL'!CB102+RTM!CB102</f>
        <v>61.855000000000004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24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8.9</v>
      </c>
      <c r="CZ102" s="4">
        <f>'OA&amp;GRIDCO'!IH102+'Day Ahead IEX PXIL'!EJ102+RTM!ED102</f>
        <v>2.2250000000000001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9.59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60.77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1936.9395</v>
      </c>
      <c r="FR102" s="1">
        <f t="shared" si="3"/>
        <v>181.24422222222222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63">
        <v>0</v>
      </c>
      <c r="P103" s="75"/>
      <c r="Q103" s="91">
        <v>5.4</v>
      </c>
      <c r="R103" s="75">
        <v>0.77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29.9</v>
      </c>
      <c r="AF103" s="4">
        <f>'OA&amp;GRIDCO'!X103+'Day Ahead IEX PXIL'!N103+RTM!N103</f>
        <v>29.9</v>
      </c>
      <c r="AG103" s="4">
        <f>'OA&amp;GRIDCO'!AC103+'Day Ahead IEX PXIL'!S103+RTM!S103</f>
        <v>7.7799999999999994</v>
      </c>
      <c r="AH103" s="4">
        <f>'OA&amp;GRIDCO'!AD103+'Day Ahead IEX PXIL'!T103+RTM!T103</f>
        <v>2.2222222222222223</v>
      </c>
      <c r="AI103" s="4">
        <f>'OA&amp;GRIDCO'!AU103+'Day Ahead IEX PXIL'!Y103+RTM!Y103</f>
        <v>115</v>
      </c>
      <c r="AJ103" s="4">
        <f>'OA&amp;GRIDCO'!AV103+'Day Ahead IEX PXIL'!Z103+RTM!Z103</f>
        <v>34.5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25.75</v>
      </c>
      <c r="AR103" s="4">
        <f>'OA&amp;GRIDCO'!CP103+'Day Ahead IEX PXIL'!AX103+RTM!AX103</f>
        <v>8</v>
      </c>
      <c r="AS103" s="4">
        <f>'OA&amp;GRIDCO'!DA103+'Day Ahead IEX PXIL'!BC103+RTM!BC103</f>
        <v>180.00000000000003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298.97000000000003</v>
      </c>
      <c r="BD103" s="4">
        <f>'OA&amp;GRIDCO'!ER103+'Day Ahead IEX PXIL'!CB103+RTM!CB103</f>
        <v>61.855000000000004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24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8.9</v>
      </c>
      <c r="CZ103" s="4">
        <f>'OA&amp;GRIDCO'!IH103+'Day Ahead IEX PXIL'!EJ103+RTM!ED103</f>
        <v>2.2250000000000001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9.59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60.77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1803.1994999999999</v>
      </c>
      <c r="FR103" s="1">
        <f t="shared" si="3"/>
        <v>181.24422222222222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63">
        <v>0</v>
      </c>
      <c r="P104" s="75"/>
      <c r="Q104" s="91">
        <v>5.4</v>
      </c>
      <c r="R104" s="75">
        <v>0.77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29.9</v>
      </c>
      <c r="AF104" s="4">
        <f>'OA&amp;GRIDCO'!X104+'Day Ahead IEX PXIL'!N104+RTM!N104</f>
        <v>29.9</v>
      </c>
      <c r="AG104" s="4">
        <f>'OA&amp;GRIDCO'!AC104+'Day Ahead IEX PXIL'!S104+RTM!S104</f>
        <v>7.7799999999999994</v>
      </c>
      <c r="AH104" s="4">
        <f>'OA&amp;GRIDCO'!AD104+'Day Ahead IEX PXIL'!T104+RTM!T104</f>
        <v>2.2222222222222223</v>
      </c>
      <c r="AI104" s="4">
        <f>'OA&amp;GRIDCO'!AU104+'Day Ahead IEX PXIL'!Y104+RTM!Y104</f>
        <v>115</v>
      </c>
      <c r="AJ104" s="4">
        <f>'OA&amp;GRIDCO'!AV104+'Day Ahead IEX PXIL'!Z104+RTM!Z104</f>
        <v>34.5</v>
      </c>
      <c r="AK104" s="4">
        <f>'OA&amp;GRIDCO'!BS104+'Day Ahead IEX PXIL'!AK104+RTM!AK104</f>
        <v>50.620000000000005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25.75</v>
      </c>
      <c r="AR104" s="4">
        <f>'OA&amp;GRIDCO'!CP104+'Day Ahead IEX PXIL'!AX104+RTM!AX104</f>
        <v>8</v>
      </c>
      <c r="AS104" s="4">
        <f>'OA&amp;GRIDCO'!DA104+'Day Ahead IEX PXIL'!BC104+RTM!BC104</f>
        <v>180.00000000000003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298.97000000000003</v>
      </c>
      <c r="BD104" s="4">
        <f>'OA&amp;GRIDCO'!ER104+'Day Ahead IEX PXIL'!CB104+RTM!CB104</f>
        <v>61.855000000000004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24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8.9</v>
      </c>
      <c r="CZ104" s="4">
        <f>'OA&amp;GRIDCO'!IH104+'Day Ahead IEX PXIL'!EJ104+RTM!ED104</f>
        <v>2.2250000000000001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9.59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60.77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1823.8195000000001</v>
      </c>
      <c r="FR104" s="1">
        <f t="shared" si="3"/>
        <v>181.24422222222222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63">
        <v>0</v>
      </c>
      <c r="P105" s="75"/>
      <c r="Q105" s="91">
        <v>5.4</v>
      </c>
      <c r="R105" s="75">
        <v>0.77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29.9</v>
      </c>
      <c r="AF105" s="4">
        <f>'OA&amp;GRIDCO'!X105+'Day Ahead IEX PXIL'!N105+RTM!N105</f>
        <v>29.9</v>
      </c>
      <c r="AG105" s="4">
        <f>'OA&amp;GRIDCO'!AC105+'Day Ahead IEX PXIL'!S105+RTM!S105</f>
        <v>7.7799999999999994</v>
      </c>
      <c r="AH105" s="4">
        <f>'OA&amp;GRIDCO'!AD105+'Day Ahead IEX PXIL'!T105+RTM!T105</f>
        <v>2.2222222222222223</v>
      </c>
      <c r="AI105" s="4">
        <f>'OA&amp;GRIDCO'!AU105+'Day Ahead IEX PXIL'!Y105+RTM!Y105</f>
        <v>115</v>
      </c>
      <c r="AJ105" s="4">
        <f>'OA&amp;GRIDCO'!AV105+'Day Ahead IEX PXIL'!Z105+RTM!Z105</f>
        <v>34.5</v>
      </c>
      <c r="AK105" s="4">
        <f>'OA&amp;GRIDCO'!BS105+'Day Ahead IEX PXIL'!AK105+RTM!AK105</f>
        <v>40.31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25.75</v>
      </c>
      <c r="AR105" s="4">
        <f>'OA&amp;GRIDCO'!CP105+'Day Ahead IEX PXIL'!AX105+RTM!AX105</f>
        <v>8</v>
      </c>
      <c r="AS105" s="4">
        <f>'OA&amp;GRIDCO'!DA105+'Day Ahead IEX PXIL'!BC105+RTM!BC105</f>
        <v>180.00000000000003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247.42000000000002</v>
      </c>
      <c r="BD105" s="4">
        <f>'OA&amp;GRIDCO'!ER105+'Day Ahead IEX PXIL'!CB105+RTM!CB105</f>
        <v>61.855000000000004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24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8.9</v>
      </c>
      <c r="CZ105" s="4">
        <f>'OA&amp;GRIDCO'!IH105+'Day Ahead IEX PXIL'!EJ105+RTM!ED105</f>
        <v>2.2250000000000001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9.59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60.77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1761.9594999999999</v>
      </c>
      <c r="FR105" s="1">
        <f t="shared" si="3"/>
        <v>181.24422222222222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63">
        <v>0</v>
      </c>
      <c r="P106" s="75"/>
      <c r="Q106" s="91">
        <v>5.4</v>
      </c>
      <c r="R106" s="75">
        <v>0.77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29.9</v>
      </c>
      <c r="AF106" s="4">
        <f>'OA&amp;GRIDCO'!X106+'Day Ahead IEX PXIL'!N106+RTM!N106</f>
        <v>29.9</v>
      </c>
      <c r="AG106" s="4">
        <f>'OA&amp;GRIDCO'!AC106+'Day Ahead IEX PXIL'!S106+RTM!S106</f>
        <v>7.7799999999999994</v>
      </c>
      <c r="AH106" s="4">
        <f>'OA&amp;GRIDCO'!AD106+'Day Ahead IEX PXIL'!T106+RTM!T106</f>
        <v>2.2222222222222223</v>
      </c>
      <c r="AI106" s="4">
        <f>'OA&amp;GRIDCO'!AU106+'Day Ahead IEX PXIL'!Y106+RTM!Y106</f>
        <v>115</v>
      </c>
      <c r="AJ106" s="4">
        <f>'OA&amp;GRIDCO'!AV106+'Day Ahead IEX PXIL'!Z106+RTM!Z106</f>
        <v>34.5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25.75</v>
      </c>
      <c r="AR106" s="4">
        <f>'OA&amp;GRIDCO'!CP106+'Day Ahead IEX PXIL'!AX106+RTM!AX106</f>
        <v>8</v>
      </c>
      <c r="AS106" s="4">
        <f>'OA&amp;GRIDCO'!DA106+'Day Ahead IEX PXIL'!BC106+RTM!BC106</f>
        <v>232.5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247.42000000000002</v>
      </c>
      <c r="BD106" s="4">
        <f>'OA&amp;GRIDCO'!ER106+'Day Ahead IEX PXIL'!CB106+RTM!CB106</f>
        <v>61.855000000000004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24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8.9</v>
      </c>
      <c r="CZ106" s="4">
        <f>'OA&amp;GRIDCO'!IH106+'Day Ahead IEX PXIL'!EJ106+RTM!ED106</f>
        <v>2.2250000000000001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9.59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60.77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1804.1495</v>
      </c>
      <c r="FR106" s="1">
        <f t="shared" si="3"/>
        <v>181.24422222222222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5.4</v>
      </c>
      <c r="R107" s="64">
        <f t="shared" si="4"/>
        <v>0.77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9.73</v>
      </c>
      <c r="X107" s="64">
        <f t="shared" si="4"/>
        <v>0</v>
      </c>
      <c r="Y107" s="64">
        <f t="shared" si="4"/>
        <v>4.5</v>
      </c>
      <c r="Z107" s="64">
        <f t="shared" si="4"/>
        <v>0</v>
      </c>
      <c r="AA107" s="64">
        <f t="shared" si="4"/>
        <v>6.64</v>
      </c>
      <c r="AB107" s="64">
        <f t="shared" si="4"/>
        <v>0</v>
      </c>
      <c r="AC107" s="64">
        <f t="shared" ref="AC107:BO107" si="5">MAX(AC11:AC106)</f>
        <v>4.0951633218759893</v>
      </c>
      <c r="AD107" s="64">
        <f t="shared" si="5"/>
        <v>0</v>
      </c>
      <c r="AE107" s="64">
        <f t="shared" si="5"/>
        <v>32.989999999999995</v>
      </c>
      <c r="AF107" s="64">
        <f t="shared" si="5"/>
        <v>29.9</v>
      </c>
      <c r="AG107" s="64">
        <f t="shared" si="5"/>
        <v>8.6</v>
      </c>
      <c r="AH107" s="64">
        <f t="shared" si="5"/>
        <v>2.2222222222222223</v>
      </c>
      <c r="AI107" s="64">
        <f t="shared" si="5"/>
        <v>115</v>
      </c>
      <c r="AJ107" s="64">
        <f t="shared" si="5"/>
        <v>34.5</v>
      </c>
      <c r="AK107" s="64">
        <f t="shared" si="5"/>
        <v>71.240000000000009</v>
      </c>
      <c r="AL107" s="64">
        <f t="shared" si="5"/>
        <v>4.2720000000000002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432.71000000000004</v>
      </c>
      <c r="BD107" s="64">
        <f t="shared" si="5"/>
        <v>61.855000000000004</v>
      </c>
      <c r="BE107" s="64">
        <f t="shared" si="5"/>
        <v>27.330000000000002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27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4.12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4.12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8.9</v>
      </c>
      <c r="CZ107" s="64">
        <f t="shared" si="6"/>
        <v>2.2250000000000001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9.59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2.99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60.77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10.87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38.69</v>
      </c>
      <c r="EZ107" s="64">
        <f t="shared" si="8"/>
        <v>0</v>
      </c>
      <c r="FA107" s="64">
        <f t="shared" si="8"/>
        <v>15.46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7.83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1948.3318840206184</v>
      </c>
      <c r="FR107" s="64">
        <f t="shared" si="7"/>
        <v>181.24422222222222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5.4</v>
      </c>
      <c r="R108" s="65">
        <f t="shared" si="12"/>
        <v>0.77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10.31</v>
      </c>
      <c r="AF108" s="65">
        <f t="shared" si="13"/>
        <v>10.31</v>
      </c>
      <c r="AG108" s="65">
        <f t="shared" si="13"/>
        <v>7.7799999999999994</v>
      </c>
      <c r="AH108" s="65">
        <f t="shared" si="13"/>
        <v>2.2222222222222223</v>
      </c>
      <c r="AI108" s="65">
        <f t="shared" si="13"/>
        <v>107</v>
      </c>
      <c r="AJ108" s="65">
        <f t="shared" si="13"/>
        <v>32.1</v>
      </c>
      <c r="AK108" s="65">
        <f t="shared" si="13"/>
        <v>30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247.42000000000002</v>
      </c>
      <c r="BD108" s="65">
        <f t="shared" si="13"/>
        <v>61.855000000000004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16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2.2250000000000001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8.25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1204.9918632902416</v>
      </c>
      <c r="FR108" s="65">
        <f t="shared" si="15"/>
        <v>149.75422222222221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 t="e">
        <f t="shared" si="20"/>
        <v>#DIV/0!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5.3999999999999906</v>
      </c>
      <c r="R109" s="65">
        <f t="shared" si="20"/>
        <v>0.77000000000000079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1.3514583333333337</v>
      </c>
      <c r="X109" s="65" t="e">
        <f t="shared" si="20"/>
        <v>#DIV/0!</v>
      </c>
      <c r="Y109" s="65">
        <f t="shared" si="20"/>
        <v>1.1615223958333334</v>
      </c>
      <c r="Z109" s="65" t="e">
        <f t="shared" si="20"/>
        <v>#DIV/0!</v>
      </c>
      <c r="AA109" s="65">
        <f t="shared" si="20"/>
        <v>1.6793749999999996</v>
      </c>
      <c r="AB109" s="65" t="e">
        <f t="shared" si="20"/>
        <v>#DIV/0!</v>
      </c>
      <c r="AC109" s="65">
        <f t="shared" ref="AC109:BO109" si="21">AVERAGE(AC11:AC106)</f>
        <v>0.8489171201960487</v>
      </c>
      <c r="AD109" s="65" t="e">
        <f t="shared" si="21"/>
        <v>#DIV/0!</v>
      </c>
      <c r="AE109" s="65">
        <f t="shared" si="21"/>
        <v>25.733437500000004</v>
      </c>
      <c r="AF109" s="65">
        <f t="shared" si="21"/>
        <v>20.042499999999993</v>
      </c>
      <c r="AG109" s="65">
        <f t="shared" si="21"/>
        <v>8.0633333333333308</v>
      </c>
      <c r="AH109" s="65">
        <f t="shared" si="21"/>
        <v>2.2222222222222263</v>
      </c>
      <c r="AI109" s="65">
        <f t="shared" si="21"/>
        <v>114.83333333333333</v>
      </c>
      <c r="AJ109" s="65">
        <f t="shared" si="21"/>
        <v>34.449999999999996</v>
      </c>
      <c r="AK109" s="65">
        <f t="shared" si="21"/>
        <v>39.34281249999998</v>
      </c>
      <c r="AL109" s="65">
        <f t="shared" si="21"/>
        <v>4.2719999999999949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25.75</v>
      </c>
      <c r="AR109" s="65">
        <f t="shared" si="21"/>
        <v>8</v>
      </c>
      <c r="AS109" s="65">
        <f t="shared" si="21"/>
        <v>280.31801643041217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251.86916666666636</v>
      </c>
      <c r="BD109" s="65">
        <f t="shared" si="21"/>
        <v>61.854999999999876</v>
      </c>
      <c r="BE109" s="65">
        <f t="shared" si="21"/>
        <v>4.6473958333333343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4.208333333333333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92.313474999999826</v>
      </c>
      <c r="BT109" s="65">
        <f t="shared" si="22"/>
        <v>15.166666666666666</v>
      </c>
      <c r="BU109" s="65">
        <f t="shared" si="22"/>
        <v>0</v>
      </c>
      <c r="BV109" s="65">
        <f t="shared" si="22"/>
        <v>0</v>
      </c>
      <c r="BW109" s="65">
        <f t="shared" si="22"/>
        <v>22.166666666666668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0.60739583333333369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2.1029166666666685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409.21875</v>
      </c>
      <c r="CX109" s="65">
        <f t="shared" si="22"/>
        <v>0</v>
      </c>
      <c r="CY109" s="65">
        <f t="shared" si="22"/>
        <v>8.8072916666666519</v>
      </c>
      <c r="CZ109" s="65">
        <f t="shared" si="22"/>
        <v>2.2249999999999965</v>
      </c>
      <c r="DA109" s="65">
        <f t="shared" si="22"/>
        <v>150.10416666666666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8.7308333333333312</v>
      </c>
      <c r="DF109" s="65">
        <f t="shared" si="22"/>
        <v>0</v>
      </c>
      <c r="DG109" s="65">
        <f t="shared" si="22"/>
        <v>14.605833333333287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43.788281249999955</v>
      </c>
      <c r="DP109" s="65">
        <f t="shared" si="22"/>
        <v>0</v>
      </c>
      <c r="DQ109" s="65">
        <f t="shared" si="22"/>
        <v>2.4891666666666663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60.770000000000124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3.3712499999999994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4.8287499999999959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0.41864583333333333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6.5067708333333334</v>
      </c>
      <c r="EZ109" s="65">
        <f t="shared" si="24"/>
        <v>0</v>
      </c>
      <c r="FA109" s="65">
        <f t="shared" si="24"/>
        <v>1.3818749999999997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1.8135416666666659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1644.6930976131086</v>
      </c>
      <c r="FR109" s="65">
        <f t="shared" si="23"/>
        <v>164.62005555555535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 t="e">
        <f t="shared" si="28"/>
        <v>#DIV/0!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0.12959999999999977</v>
      </c>
      <c r="R110" s="66">
        <f t="shared" si="28"/>
        <v>1.8480000000000017E-2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3.2435000000000012E-2</v>
      </c>
      <c r="X110" s="66" t="e">
        <f t="shared" si="28"/>
        <v>#DIV/0!</v>
      </c>
      <c r="Y110" s="66">
        <f t="shared" si="28"/>
        <v>2.78765375E-2</v>
      </c>
      <c r="Z110" s="66" t="e">
        <f t="shared" si="28"/>
        <v>#DIV/0!</v>
      </c>
      <c r="AA110" s="66">
        <f t="shared" si="28"/>
        <v>4.0304999999999994E-2</v>
      </c>
      <c r="AB110" s="66" t="e">
        <f t="shared" si="28"/>
        <v>#DIV/0!</v>
      </c>
      <c r="AC110" s="66">
        <f t="shared" ref="AC110:BO110" si="29">AVERAGE(AC11:AC106)*24/1000</f>
        <v>2.0374010884705168E-2</v>
      </c>
      <c r="AD110" s="66" t="e">
        <f t="shared" si="29"/>
        <v>#DIV/0!</v>
      </c>
      <c r="AE110" s="66">
        <f t="shared" si="29"/>
        <v>0.61760250000000005</v>
      </c>
      <c r="AF110" s="66">
        <f t="shared" si="29"/>
        <v>0.48101999999999989</v>
      </c>
      <c r="AG110" s="66">
        <f t="shared" si="29"/>
        <v>0.19351999999999991</v>
      </c>
      <c r="AH110" s="66">
        <f t="shared" si="29"/>
        <v>5.3333333333333427E-2</v>
      </c>
      <c r="AI110" s="66">
        <f t="shared" si="29"/>
        <v>2.7559999999999998</v>
      </c>
      <c r="AJ110" s="66">
        <f t="shared" si="29"/>
        <v>0.82679999999999998</v>
      </c>
      <c r="AK110" s="66">
        <f t="shared" si="29"/>
        <v>0.94422749999999955</v>
      </c>
      <c r="AL110" s="66">
        <f t="shared" si="29"/>
        <v>0.10252799999999988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0.61799999999999999</v>
      </c>
      <c r="AR110" s="66">
        <f t="shared" si="29"/>
        <v>0.192</v>
      </c>
      <c r="AS110" s="66">
        <f t="shared" si="29"/>
        <v>6.7276323943298921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6.0448599999999928</v>
      </c>
      <c r="BD110" s="66">
        <f t="shared" si="29"/>
        <v>1.484519999999997</v>
      </c>
      <c r="BE110" s="66">
        <f t="shared" si="29"/>
        <v>0.11153750000000003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0.10100000000000001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2.2155233999999959</v>
      </c>
      <c r="BT110" s="66">
        <f t="shared" si="30"/>
        <v>0.36399999999999999</v>
      </c>
      <c r="BU110" s="66">
        <f t="shared" si="30"/>
        <v>0</v>
      </c>
      <c r="BV110" s="66">
        <f t="shared" si="30"/>
        <v>0</v>
      </c>
      <c r="BW110" s="66">
        <f t="shared" si="30"/>
        <v>0.53200000000000003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1.4577500000000007E-2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5.0470000000000043E-2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9.8212499999999991</v>
      </c>
      <c r="CX110" s="66">
        <f t="shared" si="30"/>
        <v>0</v>
      </c>
      <c r="CY110" s="66">
        <f t="shared" si="30"/>
        <v>0.21137499999999965</v>
      </c>
      <c r="CZ110" s="66">
        <f t="shared" si="30"/>
        <v>5.339999999999992E-2</v>
      </c>
      <c r="DA110" s="66">
        <f t="shared" si="30"/>
        <v>3.6025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0.20953999999999998</v>
      </c>
      <c r="DF110" s="66">
        <f t="shared" si="30"/>
        <v>0</v>
      </c>
      <c r="DG110" s="66">
        <f t="shared" si="30"/>
        <v>0.35053999999999891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1.050918749999999</v>
      </c>
      <c r="DP110" s="66">
        <f t="shared" si="30"/>
        <v>0</v>
      </c>
      <c r="DQ110" s="66">
        <f t="shared" si="30"/>
        <v>5.9739999999999994E-2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1.4584800000000029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8.0909999999999982E-2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0.1158899999999999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1.0047499999999999E-2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0.15616249999999998</v>
      </c>
      <c r="EZ110" s="66">
        <f t="shared" si="32"/>
        <v>0</v>
      </c>
      <c r="FA110" s="66">
        <f t="shared" si="32"/>
        <v>3.3164999999999993E-2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4.3524999999999987E-2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39.472634342714606</v>
      </c>
      <c r="FR110" s="66">
        <f t="shared" si="31"/>
        <v>3.9508813333333284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30" t="s">
        <v>134</v>
      </c>
      <c r="AF111" s="430"/>
      <c r="AG111" s="430"/>
      <c r="AH111" s="430"/>
      <c r="AI111" s="430"/>
      <c r="AJ111" s="430"/>
      <c r="AK111" s="430"/>
      <c r="AL111" s="430"/>
      <c r="AM111" s="430"/>
      <c r="AN111" s="430"/>
      <c r="AO111" s="430"/>
      <c r="AP111" s="430"/>
      <c r="AQ111" s="430"/>
      <c r="AR111" s="430"/>
      <c r="AS111" s="430"/>
      <c r="AT111" s="430"/>
      <c r="AU111" s="430"/>
      <c r="AV111" s="430"/>
      <c r="AW111" s="430"/>
      <c r="AX111" s="430"/>
      <c r="AY111" s="430"/>
      <c r="AZ111" s="430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30" t="s">
        <v>135</v>
      </c>
      <c r="AF112" s="430"/>
      <c r="AG112" s="430"/>
      <c r="AH112" s="430"/>
      <c r="AI112" s="430"/>
      <c r="AJ112" s="430"/>
      <c r="AK112" s="430"/>
      <c r="AL112" s="430"/>
      <c r="AM112" s="430"/>
      <c r="AN112" s="430"/>
      <c r="AO112" s="430"/>
      <c r="AP112" s="430"/>
      <c r="AQ112" s="430"/>
      <c r="AR112" s="430"/>
      <c r="AS112" s="430"/>
      <c r="AT112" s="430"/>
      <c r="AU112" s="430"/>
      <c r="AV112" s="430"/>
      <c r="AW112" s="430"/>
      <c r="AX112" s="430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34" t="s">
        <v>136</v>
      </c>
      <c r="AF113" s="435"/>
      <c r="AG113" s="435"/>
      <c r="AH113" s="435"/>
      <c r="AI113" s="435"/>
      <c r="AJ113" s="435"/>
      <c r="AK113" s="435"/>
      <c r="AL113" s="435"/>
      <c r="AM113" s="435"/>
      <c r="AN113" s="435"/>
      <c r="AO113" s="435"/>
      <c r="AP113" s="435"/>
      <c r="AQ113" s="435"/>
      <c r="AR113" s="435"/>
      <c r="AS113" s="435"/>
      <c r="AT113" s="43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37" t="s">
        <v>137</v>
      </c>
      <c r="AF114" s="438"/>
      <c r="AG114" s="438"/>
      <c r="AH114" s="439"/>
      <c r="AI114" s="439"/>
      <c r="AJ114" s="439"/>
      <c r="AK114" s="439"/>
      <c r="AL114" s="15"/>
      <c r="AM114" s="416" t="s">
        <v>138</v>
      </c>
      <c r="AN114" s="416"/>
      <c r="AO114" s="416"/>
      <c r="AP114" s="416"/>
      <c r="AQ114" s="416"/>
      <c r="AR114" s="416"/>
      <c r="AS114" s="416"/>
      <c r="AT114" s="440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23"/>
      <c r="AF115" s="424"/>
      <c r="AG115" s="424"/>
      <c r="AH115" s="424"/>
      <c r="AI115" s="424"/>
      <c r="AJ115" s="424"/>
      <c r="AK115" s="424"/>
      <c r="AL115" s="424"/>
      <c r="AM115" s="424"/>
      <c r="AN115" s="424"/>
      <c r="AO115" s="424"/>
      <c r="AP115" s="424"/>
      <c r="AQ115" s="424"/>
      <c r="AR115" s="424"/>
      <c r="AS115" s="424"/>
      <c r="AT115" s="425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41" t="s">
        <v>139</v>
      </c>
      <c r="AF116" s="416"/>
      <c r="AG116" s="416"/>
      <c r="AH116" s="442"/>
      <c r="AI116" s="442"/>
      <c r="AJ116" s="442"/>
      <c r="AK116" s="442"/>
      <c r="AL116" s="15"/>
      <c r="AM116" s="416" t="s">
        <v>140</v>
      </c>
      <c r="AN116" s="416"/>
      <c r="AO116" s="416"/>
      <c r="AP116" s="416"/>
      <c r="AQ116" s="416"/>
      <c r="AR116" s="416"/>
      <c r="AS116" s="416"/>
      <c r="AT116" s="440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23"/>
      <c r="AF117" s="424"/>
      <c r="AG117" s="424"/>
      <c r="AH117" s="424"/>
      <c r="AI117" s="424"/>
      <c r="AJ117" s="424"/>
      <c r="AK117" s="424"/>
      <c r="AL117" s="424"/>
      <c r="AM117" s="424"/>
      <c r="AN117" s="424"/>
      <c r="AO117" s="424"/>
      <c r="AP117" s="424"/>
      <c r="AQ117" s="424"/>
      <c r="AR117" s="424"/>
      <c r="AS117" s="424"/>
      <c r="AT117" s="425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31" t="s">
        <v>141</v>
      </c>
      <c r="AF118" s="432"/>
      <c r="AG118" s="432"/>
      <c r="AH118" s="432"/>
      <c r="AI118" s="432"/>
      <c r="AJ118" s="432"/>
      <c r="AK118" s="432"/>
      <c r="AL118" s="44"/>
      <c r="AM118" s="432" t="s">
        <v>142</v>
      </c>
      <c r="AN118" s="432"/>
      <c r="AO118" s="432"/>
      <c r="AP118" s="432"/>
      <c r="AQ118" s="432"/>
      <c r="AR118" s="432"/>
      <c r="AS118" s="432"/>
      <c r="AT118" s="433"/>
      <c r="AU118" s="12"/>
      <c r="AV118" s="12"/>
      <c r="AW118" s="12"/>
      <c r="AX118" s="12"/>
      <c r="AY118" s="416"/>
      <c r="AZ118" s="416"/>
      <c r="BA118" s="416"/>
      <c r="BB118" s="416"/>
      <c r="BC118" s="416"/>
      <c r="BD118" s="416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22"/>
      <c r="L119" s="422"/>
      <c r="M119" s="16"/>
      <c r="N119" s="16"/>
      <c r="O119" s="422"/>
      <c r="P119" s="42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22"/>
      <c r="AF119" s="422"/>
      <c r="AG119" s="426"/>
      <c r="AH119" s="426"/>
      <c r="AI119" s="46"/>
      <c r="AJ119" s="46"/>
      <c r="AK119" s="422"/>
      <c r="AL119" s="422"/>
      <c r="AM119" s="443" t="s">
        <v>173</v>
      </c>
      <c r="AN119" s="443"/>
      <c r="AO119" s="443"/>
      <c r="AP119" s="443"/>
      <c r="AQ119" s="443"/>
      <c r="AR119" s="443"/>
      <c r="AS119" s="443"/>
      <c r="AT119" s="443"/>
      <c r="AU119" s="422"/>
      <c r="AV119" s="422"/>
      <c r="AW119" s="422"/>
      <c r="AX119" s="422"/>
      <c r="AY119" s="422"/>
      <c r="AZ119" s="422"/>
      <c r="BA119" s="422"/>
      <c r="BB119" s="422"/>
      <c r="BC119" s="422"/>
      <c r="BD119" s="422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defaultGridColor="0" colorId="8" zoomScaleNormal="100" workbookViewId="0">
      <pane xSplit="1" topLeftCell="B1" activePane="topRight" state="frozen"/>
      <selection pane="topRight" activeCell="CQ11" sqref="CQ11:CQ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4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S1" s="323"/>
      <c r="NT1" s="323"/>
      <c r="NU1" s="323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4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S2" s="323"/>
      <c r="NT2" s="323"/>
      <c r="NU2" s="323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145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S3" s="323"/>
      <c r="NT3" s="323"/>
      <c r="NU3" s="323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30.08.2026</v>
      </c>
      <c r="L4" s="11"/>
      <c r="M4" s="11"/>
      <c r="N4" s="11"/>
      <c r="O4" s="449"/>
      <c r="P4" s="450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96" t="str">
        <f>'CGP SCHEDULE'!$AG$5</f>
        <v>23:30</v>
      </c>
      <c r="AC4" s="496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CF4" s="326"/>
      <c r="CG4" s="326"/>
      <c r="CQ4" s="327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145</v>
      </c>
      <c r="GO4" s="323"/>
      <c r="GP4" s="323"/>
      <c r="JE4" s="538"/>
      <c r="JF4" s="539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4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S4" s="323"/>
      <c r="NT4" s="323"/>
      <c r="NU4" s="323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8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S5" s="323"/>
      <c r="NT5" s="323"/>
      <c r="NU5" s="323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98" t="str">
        <f>'CGP SCHEDULE'!AG7</f>
        <v>Revision-02</v>
      </c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500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S6" s="323"/>
      <c r="NT6" s="323"/>
      <c r="NU6" s="323"/>
    </row>
    <row r="7" spans="1:414" s="329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30.08.2026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3"/>
      <c r="NT7" s="323"/>
      <c r="NU7" s="323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56" customFormat="1" ht="30" customHeight="1">
      <c r="A8" s="322" t="s">
        <v>31</v>
      </c>
      <c r="B8" s="322" t="s">
        <v>32</v>
      </c>
      <c r="C8" s="452" t="s">
        <v>21</v>
      </c>
      <c r="D8" s="474"/>
      <c r="E8" s="474"/>
      <c r="F8" s="474"/>
      <c r="G8" s="474"/>
      <c r="H8" s="474"/>
      <c r="I8" s="474"/>
      <c r="J8" s="474"/>
      <c r="K8" s="469" t="s">
        <v>172</v>
      </c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69" t="s">
        <v>0</v>
      </c>
      <c r="Z8" s="470"/>
      <c r="AA8" s="470"/>
      <c r="AB8" s="470"/>
      <c r="AC8" s="470"/>
      <c r="AD8" s="470"/>
      <c r="AE8" s="493" t="s">
        <v>268</v>
      </c>
      <c r="AF8" s="494"/>
      <c r="AG8" s="494"/>
      <c r="AH8" s="494"/>
      <c r="AI8" s="494"/>
      <c r="AJ8" s="494"/>
      <c r="AK8" s="494"/>
      <c r="AL8" s="494"/>
      <c r="AM8" s="494"/>
      <c r="AN8" s="494"/>
      <c r="AO8" s="494"/>
      <c r="AP8" s="494"/>
      <c r="AQ8" s="494"/>
      <c r="AR8" s="494"/>
      <c r="AS8" s="494"/>
      <c r="AT8" s="494"/>
      <c r="AU8" s="494"/>
      <c r="AV8" s="495"/>
      <c r="AW8" s="452" t="s">
        <v>283</v>
      </c>
      <c r="AX8" s="474"/>
      <c r="AY8" s="474"/>
      <c r="AZ8" s="474"/>
      <c r="BA8" s="474"/>
      <c r="BB8" s="474"/>
      <c r="BC8" s="474"/>
      <c r="BD8" s="474"/>
      <c r="BE8" s="474" t="s">
        <v>184</v>
      </c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  <c r="BT8" s="474"/>
      <c r="BU8" s="452" t="s">
        <v>198</v>
      </c>
      <c r="BV8" s="452"/>
      <c r="BW8" s="452"/>
      <c r="BX8" s="452"/>
      <c r="BY8" s="452"/>
      <c r="BZ8" s="452"/>
      <c r="CA8" s="452"/>
      <c r="CB8" s="452"/>
      <c r="CC8" s="452"/>
      <c r="CD8" s="452"/>
      <c r="CE8" s="469" t="s">
        <v>2</v>
      </c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502" t="s">
        <v>18</v>
      </c>
      <c r="CR8" s="503"/>
      <c r="CS8" s="503"/>
      <c r="CT8" s="503"/>
      <c r="CU8" s="503"/>
      <c r="CV8" s="503"/>
      <c r="CW8" s="503"/>
      <c r="CX8" s="503"/>
      <c r="CY8" s="503"/>
      <c r="CZ8" s="503"/>
      <c r="DA8" s="503"/>
      <c r="DB8" s="504"/>
      <c r="DC8" s="452" t="s">
        <v>16</v>
      </c>
      <c r="DD8" s="474"/>
      <c r="DE8" s="474"/>
      <c r="DF8" s="474"/>
      <c r="DG8" s="474"/>
      <c r="DH8" s="474"/>
      <c r="DI8" s="474"/>
      <c r="DJ8" s="474"/>
      <c r="DK8" s="411" t="s">
        <v>4</v>
      </c>
      <c r="DL8" s="478"/>
      <c r="DM8" s="478"/>
      <c r="DN8" s="478"/>
      <c r="DO8" s="478"/>
      <c r="DP8" s="478"/>
      <c r="DQ8" s="478"/>
      <c r="DR8" s="412"/>
      <c r="DS8" s="452" t="s">
        <v>6</v>
      </c>
      <c r="DT8" s="474"/>
      <c r="DU8" s="474"/>
      <c r="DV8" s="474"/>
      <c r="DW8" s="474"/>
      <c r="DX8" s="474"/>
      <c r="DY8" s="474"/>
      <c r="DZ8" s="474"/>
      <c r="EA8" s="474"/>
      <c r="EB8" s="474"/>
      <c r="EC8" s="474"/>
      <c r="ED8" s="474"/>
      <c r="EE8" s="470" t="s">
        <v>170</v>
      </c>
      <c r="EF8" s="470"/>
      <c r="EG8" s="470"/>
      <c r="EH8" s="470"/>
      <c r="EI8" s="470"/>
      <c r="EJ8" s="470"/>
      <c r="EK8" s="470"/>
      <c r="EL8" s="470"/>
      <c r="EM8" s="505"/>
      <c r="EN8" s="505"/>
      <c r="EO8" s="505"/>
      <c r="EP8" s="505"/>
      <c r="EQ8" s="470"/>
      <c r="ER8" s="470"/>
      <c r="ES8" s="497" t="s">
        <v>176</v>
      </c>
      <c r="ET8" s="497"/>
      <c r="EU8" s="497"/>
      <c r="EV8" s="497"/>
      <c r="EW8" s="497"/>
      <c r="EX8" s="497"/>
      <c r="EY8" s="469" t="s">
        <v>296</v>
      </c>
      <c r="EZ8" s="470"/>
      <c r="FA8" s="470"/>
      <c r="FB8" s="470"/>
      <c r="FC8" s="470"/>
      <c r="FD8" s="470"/>
      <c r="FE8" s="452" t="s">
        <v>359</v>
      </c>
      <c r="FF8" s="452"/>
      <c r="FG8" s="452"/>
      <c r="FH8" s="452"/>
      <c r="FI8" s="452"/>
      <c r="FJ8" s="452"/>
      <c r="FK8" s="452"/>
      <c r="FL8" s="452"/>
      <c r="FM8" s="452"/>
      <c r="FN8" s="452"/>
      <c r="FO8" s="452"/>
      <c r="FP8" s="452"/>
      <c r="FQ8" s="452"/>
      <c r="FR8" s="452"/>
      <c r="FS8" s="452" t="s">
        <v>207</v>
      </c>
      <c r="FT8" s="474"/>
      <c r="FU8" s="474"/>
      <c r="FV8" s="474"/>
      <c r="FW8" s="474"/>
      <c r="FX8" s="474"/>
      <c r="FY8" s="474"/>
      <c r="FZ8" s="474"/>
      <c r="GA8" s="474"/>
      <c r="GB8" s="474"/>
      <c r="GC8" s="474"/>
      <c r="GD8" s="474"/>
      <c r="GE8" s="474"/>
      <c r="GF8" s="474"/>
      <c r="GG8" s="474"/>
      <c r="GH8" s="474"/>
      <c r="GI8" s="469" t="s">
        <v>192</v>
      </c>
      <c r="GJ8" s="470"/>
      <c r="GK8" s="470"/>
      <c r="GL8" s="470"/>
      <c r="GM8" s="470"/>
      <c r="GN8" s="470"/>
      <c r="GO8" s="470"/>
      <c r="GP8" s="470"/>
      <c r="GQ8" s="470"/>
      <c r="GR8" s="470"/>
      <c r="GS8" s="470"/>
      <c r="GT8" s="470"/>
      <c r="GU8" s="470"/>
      <c r="GV8" s="470"/>
      <c r="GW8" s="470"/>
      <c r="GX8" s="470"/>
      <c r="GY8" s="470"/>
      <c r="GZ8" s="470"/>
      <c r="HA8" s="470"/>
      <c r="HB8" s="470"/>
      <c r="HC8" s="452" t="s">
        <v>15</v>
      </c>
      <c r="HD8" s="474"/>
      <c r="HE8" s="474"/>
      <c r="HF8" s="474"/>
      <c r="HG8" s="474"/>
      <c r="HH8" s="474"/>
      <c r="HI8" s="474"/>
      <c r="HJ8" s="474"/>
      <c r="HK8" s="452" t="s">
        <v>143</v>
      </c>
      <c r="HL8" s="452"/>
      <c r="HM8" s="452"/>
      <c r="HN8" s="452"/>
      <c r="HO8" s="452"/>
      <c r="HP8" s="452"/>
      <c r="HQ8" s="469" t="s">
        <v>185</v>
      </c>
      <c r="HR8" s="470"/>
      <c r="HS8" s="470"/>
      <c r="HT8" s="470"/>
      <c r="HU8" s="470"/>
      <c r="HV8" s="470"/>
      <c r="HW8" s="469" t="s">
        <v>282</v>
      </c>
      <c r="HX8" s="470"/>
      <c r="HY8" s="470"/>
      <c r="HZ8" s="470"/>
      <c r="IA8" s="470"/>
      <c r="IB8" s="470"/>
      <c r="IC8" s="470"/>
      <c r="ID8" s="470"/>
      <c r="IE8" s="470"/>
      <c r="IF8" s="470"/>
      <c r="IG8" s="470"/>
      <c r="IH8" s="470"/>
      <c r="II8" s="428" t="s">
        <v>175</v>
      </c>
      <c r="IJ8" s="513"/>
      <c r="IK8" s="513"/>
      <c r="IL8" s="513"/>
      <c r="IM8" s="513"/>
      <c r="IN8" s="513"/>
      <c r="IO8" s="513"/>
      <c r="IP8" s="513"/>
      <c r="IQ8" s="513"/>
      <c r="IR8" s="513"/>
      <c r="IS8" s="513"/>
      <c r="IT8" s="513"/>
      <c r="IU8" s="513"/>
      <c r="IV8" s="429"/>
      <c r="IW8" s="469" t="s">
        <v>19</v>
      </c>
      <c r="IX8" s="470"/>
      <c r="IY8" s="470"/>
      <c r="IZ8" s="470"/>
      <c r="JA8" s="470"/>
      <c r="JB8" s="470"/>
      <c r="JC8" s="470"/>
      <c r="JD8" s="470"/>
      <c r="JE8" s="505"/>
      <c r="JF8" s="505"/>
      <c r="JG8" s="470"/>
      <c r="JH8" s="470"/>
      <c r="JI8" s="469" t="s">
        <v>201</v>
      </c>
      <c r="JJ8" s="469"/>
      <c r="JK8" s="469"/>
      <c r="JL8" s="469"/>
      <c r="JM8" s="469"/>
      <c r="JN8" s="469"/>
      <c r="JO8" s="469"/>
      <c r="JP8" s="469"/>
      <c r="JQ8" s="469"/>
      <c r="JR8" s="469"/>
      <c r="JS8" s="469"/>
      <c r="JT8" s="469"/>
      <c r="JU8" s="469"/>
      <c r="JV8" s="469"/>
      <c r="JW8" s="469"/>
      <c r="JX8" s="469"/>
      <c r="JY8" s="452" t="s">
        <v>211</v>
      </c>
      <c r="JZ8" s="474"/>
      <c r="KA8" s="474"/>
      <c r="KB8" s="474"/>
      <c r="KC8" s="474"/>
      <c r="KD8" s="474"/>
      <c r="KE8" s="452" t="s">
        <v>210</v>
      </c>
      <c r="KF8" s="452"/>
      <c r="KG8" s="452"/>
      <c r="KH8" s="452"/>
      <c r="KI8" s="452"/>
      <c r="KJ8" s="452"/>
      <c r="KK8" s="452" t="s">
        <v>208</v>
      </c>
      <c r="KL8" s="474"/>
      <c r="KM8" s="474"/>
      <c r="KN8" s="474"/>
      <c r="KO8" s="474"/>
      <c r="KP8" s="474"/>
      <c r="KQ8" s="470" t="s">
        <v>215</v>
      </c>
      <c r="KR8" s="470"/>
      <c r="KS8" s="470"/>
      <c r="KT8" s="470"/>
      <c r="KU8" s="470"/>
      <c r="KV8" s="470"/>
      <c r="KW8" s="474" t="s">
        <v>220</v>
      </c>
      <c r="KX8" s="474"/>
      <c r="KY8" s="474"/>
      <c r="KZ8" s="474"/>
      <c r="LA8" s="533" t="s">
        <v>219</v>
      </c>
      <c r="LB8" s="513"/>
      <c r="LC8" s="513"/>
      <c r="LD8" s="513"/>
      <c r="LE8" s="513"/>
      <c r="LF8" s="534"/>
      <c r="LG8" s="474" t="s">
        <v>249</v>
      </c>
      <c r="LH8" s="474"/>
      <c r="LI8" s="474"/>
      <c r="LJ8" s="474"/>
      <c r="LK8" s="502" t="s">
        <v>300</v>
      </c>
      <c r="LL8" s="503"/>
      <c r="LM8" s="503"/>
      <c r="LN8" s="503"/>
      <c r="LO8" s="503"/>
      <c r="LP8" s="503"/>
      <c r="LQ8" s="503"/>
      <c r="LR8" s="503"/>
      <c r="LS8" s="503"/>
      <c r="LT8" s="503"/>
      <c r="LU8" s="503"/>
      <c r="LV8" s="504"/>
      <c r="LW8" s="474" t="s">
        <v>263</v>
      </c>
      <c r="LX8" s="474"/>
      <c r="LY8" s="474"/>
      <c r="LZ8" s="474"/>
      <c r="MA8" s="474"/>
      <c r="MB8" s="474"/>
      <c r="MC8" s="502" t="s">
        <v>274</v>
      </c>
      <c r="MD8" s="503"/>
      <c r="ME8" s="503"/>
      <c r="MF8" s="503"/>
      <c r="MG8" s="503"/>
      <c r="MH8" s="503"/>
      <c r="MI8" s="503"/>
      <c r="MJ8" s="503"/>
      <c r="MK8" s="503"/>
      <c r="ML8" s="504"/>
      <c r="MM8" s="470" t="s">
        <v>277</v>
      </c>
      <c r="MN8" s="470"/>
      <c r="MO8" s="470"/>
      <c r="MP8" s="470"/>
      <c r="MQ8" s="470"/>
      <c r="MR8" s="470"/>
      <c r="MS8" s="474" t="s">
        <v>280</v>
      </c>
      <c r="MT8" s="474"/>
      <c r="MU8" s="474"/>
      <c r="MV8" s="474"/>
      <c r="MW8" s="474" t="s">
        <v>284</v>
      </c>
      <c r="MX8" s="474"/>
      <c r="MY8" s="474"/>
      <c r="MZ8" s="474"/>
      <c r="NA8" s="502" t="s">
        <v>293</v>
      </c>
      <c r="NB8" s="503"/>
      <c r="NC8" s="503"/>
      <c r="ND8" s="504"/>
      <c r="NE8" s="444" t="s">
        <v>294</v>
      </c>
      <c r="NF8" s="445"/>
      <c r="NG8" s="445"/>
      <c r="NH8" s="446"/>
      <c r="NI8" s="444" t="s">
        <v>314</v>
      </c>
      <c r="NJ8" s="445"/>
      <c r="NK8" s="445"/>
      <c r="NL8" s="446"/>
      <c r="NM8" s="527" t="s">
        <v>317</v>
      </c>
      <c r="NN8" s="445"/>
      <c r="NO8" s="445"/>
      <c r="NP8" s="446"/>
      <c r="NQ8" s="525" t="s">
        <v>348</v>
      </c>
      <c r="NR8" s="478"/>
      <c r="NS8" s="478"/>
      <c r="NT8" s="478"/>
      <c r="NU8" s="478"/>
      <c r="NV8" s="478"/>
      <c r="NW8" s="529"/>
      <c r="NX8" s="529"/>
      <c r="NY8" s="529"/>
      <c r="NZ8" s="529"/>
      <c r="OA8" s="478"/>
      <c r="OB8" s="526"/>
      <c r="OC8" s="525" t="s">
        <v>352</v>
      </c>
      <c r="OD8" s="478"/>
      <c r="OE8" s="478"/>
      <c r="OF8" s="478"/>
      <c r="OG8" s="478"/>
      <c r="OH8" s="478"/>
      <c r="OI8" s="478"/>
      <c r="OJ8" s="478"/>
      <c r="OK8" s="478"/>
      <c r="OL8" s="526"/>
      <c r="OM8" s="502" t="s">
        <v>362</v>
      </c>
      <c r="ON8" s="503"/>
      <c r="OO8" s="503"/>
      <c r="OP8" s="503"/>
      <c r="OQ8" s="503"/>
      <c r="OR8" s="503"/>
      <c r="OS8" s="503"/>
      <c r="OT8" s="504"/>
      <c r="OU8" s="444" t="s">
        <v>369</v>
      </c>
      <c r="OV8" s="445"/>
      <c r="OW8" s="445"/>
      <c r="OX8" s="446"/>
    </row>
    <row r="9" spans="1:414" s="138" customFormat="1" ht="82.5" customHeight="1">
      <c r="A9" s="124"/>
      <c r="B9" s="124"/>
      <c r="C9" s="451" t="s">
        <v>161</v>
      </c>
      <c r="D9" s="451"/>
      <c r="E9" s="421" t="s">
        <v>190</v>
      </c>
      <c r="F9" s="421"/>
      <c r="G9" s="421"/>
      <c r="H9" s="451"/>
      <c r="I9" s="451" t="s">
        <v>163</v>
      </c>
      <c r="J9" s="451"/>
      <c r="K9" s="451" t="s">
        <v>239</v>
      </c>
      <c r="L9" s="451"/>
      <c r="M9" s="475" t="s">
        <v>394</v>
      </c>
      <c r="N9" s="476"/>
      <c r="O9" s="487" t="s">
        <v>395</v>
      </c>
      <c r="P9" s="488"/>
      <c r="Q9" s="492" t="s">
        <v>367</v>
      </c>
      <c r="R9" s="492"/>
      <c r="S9" s="421" t="s">
        <v>332</v>
      </c>
      <c r="T9" s="451"/>
      <c r="U9" s="419" t="s">
        <v>312</v>
      </c>
      <c r="V9" s="420"/>
      <c r="W9" s="451" t="s">
        <v>163</v>
      </c>
      <c r="X9" s="451"/>
      <c r="Y9" s="468" t="s">
        <v>389</v>
      </c>
      <c r="Z9" s="468"/>
      <c r="AA9" s="419" t="s">
        <v>375</v>
      </c>
      <c r="AB9" s="420"/>
      <c r="AC9" s="451" t="s">
        <v>163</v>
      </c>
      <c r="AD9" s="451"/>
      <c r="AE9" s="419" t="s">
        <v>267</v>
      </c>
      <c r="AF9" s="420"/>
      <c r="AG9" s="419" t="s">
        <v>256</v>
      </c>
      <c r="AH9" s="420"/>
      <c r="AI9" s="419" t="s">
        <v>257</v>
      </c>
      <c r="AJ9" s="420"/>
      <c r="AK9" s="487" t="s">
        <v>258</v>
      </c>
      <c r="AL9" s="488"/>
      <c r="AM9" s="419" t="s">
        <v>259</v>
      </c>
      <c r="AN9" s="420"/>
      <c r="AO9" s="419" t="s">
        <v>260</v>
      </c>
      <c r="AP9" s="420"/>
      <c r="AQ9" s="419" t="s">
        <v>261</v>
      </c>
      <c r="AR9" s="420"/>
      <c r="AS9" s="419" t="s">
        <v>262</v>
      </c>
      <c r="AT9" s="420"/>
      <c r="AU9" s="451" t="s">
        <v>163</v>
      </c>
      <c r="AV9" s="451"/>
      <c r="AW9" s="460" t="s">
        <v>161</v>
      </c>
      <c r="AX9" s="460"/>
      <c r="AY9" s="451"/>
      <c r="AZ9" s="451"/>
      <c r="BA9" s="421"/>
      <c r="BB9" s="451"/>
      <c r="BC9" s="451" t="s">
        <v>163</v>
      </c>
      <c r="BD9" s="451"/>
      <c r="BE9" s="455" t="s">
        <v>364</v>
      </c>
      <c r="BF9" s="455"/>
      <c r="BG9" s="455" t="s">
        <v>380</v>
      </c>
      <c r="BH9" s="455"/>
      <c r="BI9" s="421" t="s">
        <v>379</v>
      </c>
      <c r="BJ9" s="421"/>
      <c r="BK9" s="501" t="s">
        <v>406</v>
      </c>
      <c r="BL9" s="501"/>
      <c r="BM9" s="421" t="s">
        <v>378</v>
      </c>
      <c r="BN9" s="421"/>
      <c r="BO9" s="479" t="s">
        <v>384</v>
      </c>
      <c r="BP9" s="480"/>
      <c r="BQ9" s="421" t="s">
        <v>370</v>
      </c>
      <c r="BR9" s="421"/>
      <c r="BS9" s="451" t="s">
        <v>163</v>
      </c>
      <c r="BT9" s="451"/>
      <c r="BU9" s="451" t="s">
        <v>161</v>
      </c>
      <c r="BV9" s="451"/>
      <c r="BW9" s="421" t="s">
        <v>178</v>
      </c>
      <c r="BX9" s="421"/>
      <c r="BY9" s="421" t="s">
        <v>186</v>
      </c>
      <c r="BZ9" s="451"/>
      <c r="CA9" s="421" t="s">
        <v>194</v>
      </c>
      <c r="CB9" s="451"/>
      <c r="CC9" s="451" t="s">
        <v>163</v>
      </c>
      <c r="CD9" s="451"/>
      <c r="CE9" s="451" t="s">
        <v>161</v>
      </c>
      <c r="CF9" s="451"/>
      <c r="CG9" s="489" t="s">
        <v>374</v>
      </c>
      <c r="CH9" s="489"/>
      <c r="CI9" s="490" t="s">
        <v>368</v>
      </c>
      <c r="CJ9" s="491"/>
      <c r="CK9" s="489" t="s">
        <v>354</v>
      </c>
      <c r="CL9" s="489"/>
      <c r="CM9" s="458" t="s">
        <v>368</v>
      </c>
      <c r="CN9" s="459"/>
      <c r="CO9" s="451" t="s">
        <v>163</v>
      </c>
      <c r="CP9" s="451"/>
      <c r="CQ9" s="460" t="s">
        <v>161</v>
      </c>
      <c r="CR9" s="460"/>
      <c r="CS9" s="421" t="s">
        <v>323</v>
      </c>
      <c r="CT9" s="421"/>
      <c r="CU9" s="455" t="s">
        <v>308</v>
      </c>
      <c r="CV9" s="455"/>
      <c r="CW9" s="487" t="s">
        <v>393</v>
      </c>
      <c r="CX9" s="488"/>
      <c r="CY9" s="421" t="s">
        <v>324</v>
      </c>
      <c r="CZ9" s="421"/>
      <c r="DA9" s="451" t="s">
        <v>163</v>
      </c>
      <c r="DB9" s="451"/>
      <c r="DC9" s="451" t="s">
        <v>161</v>
      </c>
      <c r="DD9" s="451"/>
      <c r="DE9" s="451"/>
      <c r="DF9" s="451"/>
      <c r="DG9" s="451"/>
      <c r="DH9" s="451"/>
      <c r="DI9" s="451" t="s">
        <v>163</v>
      </c>
      <c r="DJ9" s="451"/>
      <c r="DK9" s="455" t="s">
        <v>166</v>
      </c>
      <c r="DL9" s="460"/>
      <c r="DM9" s="421" t="s">
        <v>167</v>
      </c>
      <c r="DN9" s="451"/>
      <c r="DO9" s="460" t="s">
        <v>168</v>
      </c>
      <c r="DP9" s="460"/>
      <c r="DQ9" s="456" t="s">
        <v>320</v>
      </c>
      <c r="DR9" s="457"/>
      <c r="DS9" s="451" t="s">
        <v>161</v>
      </c>
      <c r="DT9" s="451"/>
      <c r="DU9" s="461" t="s">
        <v>325</v>
      </c>
      <c r="DV9" s="461" t="s">
        <v>325</v>
      </c>
      <c r="DW9" s="421"/>
      <c r="DX9" s="421"/>
      <c r="DY9" s="421"/>
      <c r="DZ9" s="421"/>
      <c r="EA9" s="421"/>
      <c r="EB9" s="421"/>
      <c r="EC9" s="451" t="s">
        <v>163</v>
      </c>
      <c r="ED9" s="451"/>
      <c r="EE9" s="421"/>
      <c r="EF9" s="451"/>
      <c r="EG9" s="455" t="s">
        <v>307</v>
      </c>
      <c r="EH9" s="455"/>
      <c r="EI9" s="466" t="s">
        <v>387</v>
      </c>
      <c r="EJ9" s="467"/>
      <c r="EK9" s="463" t="s">
        <v>388</v>
      </c>
      <c r="EL9" s="464"/>
      <c r="EM9" s="479" t="s">
        <v>412</v>
      </c>
      <c r="EN9" s="480"/>
      <c r="EO9" s="479" t="s">
        <v>381</v>
      </c>
      <c r="EP9" s="480"/>
      <c r="EQ9" s="451" t="s">
        <v>163</v>
      </c>
      <c r="ER9" s="451"/>
      <c r="ES9" s="451" t="s">
        <v>161</v>
      </c>
      <c r="ET9" s="451"/>
      <c r="EU9" s="421"/>
      <c r="EV9" s="451"/>
      <c r="EW9" s="451" t="s">
        <v>163</v>
      </c>
      <c r="EX9" s="451"/>
      <c r="EY9" s="451" t="s">
        <v>161</v>
      </c>
      <c r="EZ9" s="451"/>
      <c r="FA9" s="455" t="s">
        <v>313</v>
      </c>
      <c r="FB9" s="455"/>
      <c r="FC9" s="455" t="s">
        <v>169</v>
      </c>
      <c r="FD9" s="455"/>
      <c r="FE9" s="451"/>
      <c r="FF9" s="451"/>
      <c r="FG9" s="475" t="s">
        <v>368</v>
      </c>
      <c r="FH9" s="476"/>
      <c r="FI9" s="421" t="s">
        <v>298</v>
      </c>
      <c r="FJ9" s="451"/>
      <c r="FK9" s="421" t="s">
        <v>288</v>
      </c>
      <c r="FL9" s="451"/>
      <c r="FM9" s="421" t="s">
        <v>331</v>
      </c>
      <c r="FN9" s="451"/>
      <c r="FO9" s="421"/>
      <c r="FP9" s="421"/>
      <c r="FQ9" s="451" t="s">
        <v>163</v>
      </c>
      <c r="FR9" s="451"/>
      <c r="FS9" s="451" t="s">
        <v>161</v>
      </c>
      <c r="FT9" s="451"/>
      <c r="FU9" s="477" t="s">
        <v>341</v>
      </c>
      <c r="FV9" s="421"/>
      <c r="FW9" s="421" t="s">
        <v>342</v>
      </c>
      <c r="FX9" s="421"/>
      <c r="FY9" s="421" t="s">
        <v>343</v>
      </c>
      <c r="FZ9" s="421"/>
      <c r="GA9" s="421" t="s">
        <v>344</v>
      </c>
      <c r="GB9" s="421"/>
      <c r="GC9" s="421" t="s">
        <v>327</v>
      </c>
      <c r="GD9" s="421"/>
      <c r="GE9" s="421" t="s">
        <v>328</v>
      </c>
      <c r="GF9" s="421"/>
      <c r="GG9" s="451" t="s">
        <v>163</v>
      </c>
      <c r="GH9" s="451"/>
      <c r="GI9" s="465" t="s">
        <v>347</v>
      </c>
      <c r="GJ9" s="465"/>
      <c r="GK9" s="453" t="s">
        <v>236</v>
      </c>
      <c r="GL9" s="454"/>
      <c r="GM9" s="453" t="s">
        <v>408</v>
      </c>
      <c r="GN9" s="454"/>
      <c r="GO9" s="453" t="s">
        <v>409</v>
      </c>
      <c r="GP9" s="454"/>
      <c r="GQ9" s="453" t="s">
        <v>410</v>
      </c>
      <c r="GR9" s="454"/>
      <c r="GS9" s="453" t="s">
        <v>353</v>
      </c>
      <c r="GT9" s="454"/>
      <c r="GU9" s="453" t="s">
        <v>235</v>
      </c>
      <c r="GV9" s="454"/>
      <c r="GW9" s="453" t="s">
        <v>355</v>
      </c>
      <c r="GX9" s="454"/>
      <c r="GY9" s="453" t="s">
        <v>411</v>
      </c>
      <c r="GZ9" s="454"/>
      <c r="HA9" s="471" t="s">
        <v>163</v>
      </c>
      <c r="HB9" s="471"/>
      <c r="HC9" s="451" t="s">
        <v>161</v>
      </c>
      <c r="HD9" s="451"/>
      <c r="HE9" s="421"/>
      <c r="HF9" s="421"/>
      <c r="HG9" s="421"/>
      <c r="HH9" s="451"/>
      <c r="HI9" s="451" t="s">
        <v>163</v>
      </c>
      <c r="HJ9" s="451"/>
      <c r="HK9" s="472" t="s">
        <v>377</v>
      </c>
      <c r="HL9" s="473"/>
      <c r="HM9" s="462" t="s">
        <v>382</v>
      </c>
      <c r="HN9" s="462"/>
      <c r="HO9" s="451" t="s">
        <v>163</v>
      </c>
      <c r="HP9" s="451"/>
      <c r="HQ9" s="468" t="s">
        <v>305</v>
      </c>
      <c r="HR9" s="468"/>
      <c r="HS9" s="468" t="s">
        <v>243</v>
      </c>
      <c r="HT9" s="468"/>
      <c r="HU9" s="451" t="s">
        <v>163</v>
      </c>
      <c r="HV9" s="451"/>
      <c r="HW9" s="451" t="s">
        <v>161</v>
      </c>
      <c r="HX9" s="451"/>
      <c r="HY9" s="421" t="s">
        <v>187</v>
      </c>
      <c r="HZ9" s="451"/>
      <c r="IA9" s="421" t="s">
        <v>188</v>
      </c>
      <c r="IB9" s="451"/>
      <c r="IC9" s="460" t="s">
        <v>218</v>
      </c>
      <c r="ID9" s="460"/>
      <c r="IE9" s="421" t="s">
        <v>319</v>
      </c>
      <c r="IF9" s="421"/>
      <c r="IG9" s="451" t="s">
        <v>163</v>
      </c>
      <c r="IH9" s="451"/>
      <c r="II9" s="490" t="s">
        <v>285</v>
      </c>
      <c r="IJ9" s="491"/>
      <c r="IK9" s="456" t="s">
        <v>289</v>
      </c>
      <c r="IL9" s="457"/>
      <c r="IM9" s="456" t="s">
        <v>290</v>
      </c>
      <c r="IN9" s="457"/>
      <c r="IO9" s="456" t="s">
        <v>333</v>
      </c>
      <c r="IP9" s="457"/>
      <c r="IQ9" s="456"/>
      <c r="IR9" s="457"/>
      <c r="IS9" s="514"/>
      <c r="IT9" s="515"/>
      <c r="IU9" s="514" t="s">
        <v>163</v>
      </c>
      <c r="IV9" s="515"/>
      <c r="IW9" s="451" t="s">
        <v>161</v>
      </c>
      <c r="IX9" s="451"/>
      <c r="IY9" s="511" t="s">
        <v>391</v>
      </c>
      <c r="IZ9" s="512"/>
      <c r="JA9" s="518" t="s">
        <v>405</v>
      </c>
      <c r="JB9" s="519"/>
      <c r="JC9" s="516" t="s">
        <v>407</v>
      </c>
      <c r="JD9" s="517"/>
      <c r="JE9" s="540" t="s">
        <v>358</v>
      </c>
      <c r="JF9" s="541"/>
      <c r="JG9" s="451" t="s">
        <v>163</v>
      </c>
      <c r="JH9" s="451"/>
      <c r="JI9" s="460" t="s">
        <v>345</v>
      </c>
      <c r="JJ9" s="460"/>
      <c r="JK9" s="460" t="s">
        <v>346</v>
      </c>
      <c r="JL9" s="460"/>
      <c r="JM9" s="475" t="s">
        <v>397</v>
      </c>
      <c r="JN9" s="476"/>
      <c r="JO9" s="455" t="s">
        <v>396</v>
      </c>
      <c r="JP9" s="460"/>
      <c r="JQ9" s="421" t="s">
        <v>373</v>
      </c>
      <c r="JR9" s="421"/>
      <c r="JS9" s="455" t="s">
        <v>386</v>
      </c>
      <c r="JT9" s="460"/>
      <c r="JU9" s="511" t="s">
        <v>298</v>
      </c>
      <c r="JV9" s="512"/>
      <c r="JW9" s="451" t="s">
        <v>163</v>
      </c>
      <c r="JX9" s="451"/>
      <c r="JY9" s="451" t="s">
        <v>161</v>
      </c>
      <c r="JZ9" s="451"/>
      <c r="KA9" s="421" t="s">
        <v>308</v>
      </c>
      <c r="KB9" s="451"/>
      <c r="KC9" s="451" t="s">
        <v>163</v>
      </c>
      <c r="KD9" s="451"/>
      <c r="KE9" s="506" t="s">
        <v>306</v>
      </c>
      <c r="KF9" s="507"/>
      <c r="KG9" s="506" t="s">
        <v>287</v>
      </c>
      <c r="KH9" s="507"/>
      <c r="KI9" s="451" t="s">
        <v>163</v>
      </c>
      <c r="KJ9" s="451"/>
      <c r="KK9" s="506" t="s">
        <v>310</v>
      </c>
      <c r="KL9" s="510"/>
      <c r="KM9" s="448" t="s">
        <v>308</v>
      </c>
      <c r="KN9" s="448"/>
      <c r="KO9" s="451" t="s">
        <v>163</v>
      </c>
      <c r="KP9" s="451"/>
      <c r="KQ9" s="468" t="s">
        <v>392</v>
      </c>
      <c r="KR9" s="468"/>
      <c r="KS9" s="532"/>
      <c r="KT9" s="532"/>
      <c r="KU9" s="448" t="s">
        <v>163</v>
      </c>
      <c r="KV9" s="448"/>
      <c r="KW9" s="448" t="s">
        <v>206</v>
      </c>
      <c r="KX9" s="448"/>
      <c r="KY9" s="448" t="s">
        <v>163</v>
      </c>
      <c r="KZ9" s="448"/>
      <c r="LA9" s="535"/>
      <c r="LB9" s="509"/>
      <c r="LC9" s="419"/>
      <c r="LD9" s="420"/>
      <c r="LE9" s="536" t="s">
        <v>163</v>
      </c>
      <c r="LF9" s="537"/>
      <c r="LG9" s="448" t="s">
        <v>206</v>
      </c>
      <c r="LH9" s="448"/>
      <c r="LI9" s="448" t="s">
        <v>163</v>
      </c>
      <c r="LJ9" s="448"/>
      <c r="LK9" s="524" t="s">
        <v>281</v>
      </c>
      <c r="LL9" s="531"/>
      <c r="LM9" s="522" t="s">
        <v>297</v>
      </c>
      <c r="LN9" s="523"/>
      <c r="LO9" s="522" t="s">
        <v>322</v>
      </c>
      <c r="LP9" s="523"/>
      <c r="LQ9" s="508" t="s">
        <v>358</v>
      </c>
      <c r="LR9" s="509"/>
      <c r="LS9" s="520" t="s">
        <v>365</v>
      </c>
      <c r="LT9" s="521"/>
      <c r="LU9" s="448" t="s">
        <v>163</v>
      </c>
      <c r="LV9" s="448"/>
      <c r="LW9" s="447" t="s">
        <v>265</v>
      </c>
      <c r="LX9" s="447"/>
      <c r="LY9" s="447" t="s">
        <v>266</v>
      </c>
      <c r="LZ9" s="447"/>
      <c r="MA9" s="448" t="s">
        <v>202</v>
      </c>
      <c r="MB9" s="448"/>
      <c r="MC9" s="447" t="s">
        <v>383</v>
      </c>
      <c r="MD9" s="447"/>
      <c r="ME9" s="531" t="s">
        <v>330</v>
      </c>
      <c r="MF9" s="531"/>
      <c r="MG9" s="531" t="s">
        <v>404</v>
      </c>
      <c r="MH9" s="531"/>
      <c r="MI9" s="448" t="s">
        <v>361</v>
      </c>
      <c r="MJ9" s="448"/>
      <c r="MK9" s="448" t="s">
        <v>202</v>
      </c>
      <c r="ML9" s="448"/>
      <c r="MM9" s="546" t="s">
        <v>278</v>
      </c>
      <c r="MN9" s="547"/>
      <c r="MO9" s="524" t="s">
        <v>292</v>
      </c>
      <c r="MP9" s="524"/>
      <c r="MQ9" s="448" t="s">
        <v>202</v>
      </c>
      <c r="MR9" s="448"/>
      <c r="MS9" s="447" t="s">
        <v>297</v>
      </c>
      <c r="MT9" s="447"/>
      <c r="MU9" s="448" t="s">
        <v>202</v>
      </c>
      <c r="MV9" s="448"/>
      <c r="MW9" s="447"/>
      <c r="MX9" s="447"/>
      <c r="MY9" s="448" t="s">
        <v>202</v>
      </c>
      <c r="MZ9" s="448"/>
      <c r="NA9" s="545" t="s">
        <v>390</v>
      </c>
      <c r="NB9" s="545"/>
      <c r="NC9" s="448" t="s">
        <v>202</v>
      </c>
      <c r="ND9" s="448"/>
      <c r="NE9" s="447" t="s">
        <v>233</v>
      </c>
      <c r="NF9" s="447"/>
      <c r="NG9" s="448" t="s">
        <v>202</v>
      </c>
      <c r="NH9" s="448"/>
      <c r="NI9" s="447" t="s">
        <v>315</v>
      </c>
      <c r="NJ9" s="447"/>
      <c r="NK9" s="448" t="s">
        <v>202</v>
      </c>
      <c r="NL9" s="448"/>
      <c r="NM9" s="528" t="s">
        <v>318</v>
      </c>
      <c r="NN9" s="447"/>
      <c r="NO9" s="448" t="s">
        <v>202</v>
      </c>
      <c r="NP9" s="448"/>
      <c r="NQ9" s="490" t="s">
        <v>349</v>
      </c>
      <c r="NR9" s="491"/>
      <c r="NS9" s="490" t="s">
        <v>350</v>
      </c>
      <c r="NT9" s="491"/>
      <c r="NU9" s="490" t="s">
        <v>351</v>
      </c>
      <c r="NV9" s="491"/>
      <c r="NW9" s="463" t="s">
        <v>403</v>
      </c>
      <c r="NX9" s="464"/>
      <c r="NY9" s="463" t="s">
        <v>385</v>
      </c>
      <c r="NZ9" s="464"/>
      <c r="OA9" s="514" t="s">
        <v>202</v>
      </c>
      <c r="OB9" s="515"/>
      <c r="OC9" s="490" t="s">
        <v>336</v>
      </c>
      <c r="OD9" s="491"/>
      <c r="OE9" s="490" t="s">
        <v>337</v>
      </c>
      <c r="OF9" s="491"/>
      <c r="OG9" s="490" t="s">
        <v>338</v>
      </c>
      <c r="OH9" s="491"/>
      <c r="OI9" s="530" t="s">
        <v>371</v>
      </c>
      <c r="OJ9" s="491"/>
      <c r="OK9" s="514" t="s">
        <v>202</v>
      </c>
      <c r="OL9" s="515"/>
      <c r="OM9" s="524" t="s">
        <v>363</v>
      </c>
      <c r="ON9" s="524"/>
      <c r="OO9" s="544" t="s">
        <v>372</v>
      </c>
      <c r="OP9" s="543"/>
      <c r="OQ9" s="542" t="s">
        <v>376</v>
      </c>
      <c r="OR9" s="543"/>
      <c r="OS9" s="448" t="s">
        <v>202</v>
      </c>
      <c r="OT9" s="448"/>
      <c r="OU9" s="447"/>
      <c r="OV9" s="447"/>
      <c r="OW9" s="448" t="s">
        <v>202</v>
      </c>
      <c r="OX9" s="448"/>
    </row>
    <row r="10" spans="1:41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9" t="s">
        <v>164</v>
      </c>
      <c r="EN10" s="299" t="s">
        <v>165</v>
      </c>
      <c r="EO10" s="299" t="s">
        <v>164</v>
      </c>
      <c r="EP10" s="299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4" t="s">
        <v>164</v>
      </c>
      <c r="FF10" s="314" t="s">
        <v>165</v>
      </c>
      <c r="FG10" s="314" t="s">
        <v>164</v>
      </c>
      <c r="FH10" s="314" t="s">
        <v>165</v>
      </c>
      <c r="FI10" s="314" t="s">
        <v>164</v>
      </c>
      <c r="FJ10" s="314" t="s">
        <v>165</v>
      </c>
      <c r="FK10" s="314" t="s">
        <v>164</v>
      </c>
      <c r="FL10" s="314" t="s">
        <v>165</v>
      </c>
      <c r="FM10" s="314" t="s">
        <v>164</v>
      </c>
      <c r="FN10" s="314" t="s">
        <v>165</v>
      </c>
      <c r="FO10" s="314" t="s">
        <v>164</v>
      </c>
      <c r="FP10" s="314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5" t="s">
        <v>164</v>
      </c>
      <c r="HB10" s="355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9" t="s">
        <v>164</v>
      </c>
      <c r="JF10" s="299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299" t="s">
        <v>164</v>
      </c>
      <c r="NX10" s="299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14" s="82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10.31</v>
      </c>
      <c r="N11" s="71">
        <v>2.0620000000000003</v>
      </c>
      <c r="O11" s="75">
        <v>19.34</v>
      </c>
      <c r="P11" s="71">
        <v>3.8680000000000003</v>
      </c>
      <c r="Q11" s="118"/>
      <c r="R11" s="78"/>
      <c r="S11" s="288"/>
      <c r="T11" s="288"/>
      <c r="U11" s="78"/>
      <c r="V11" s="78"/>
      <c r="W11" s="78">
        <f>K11+O11+Q11+S11+U11+M11</f>
        <v>29.65</v>
      </c>
      <c r="X11" s="78">
        <f>K11+O11+Q11+S11+U11+M11</f>
        <v>29.65</v>
      </c>
      <c r="Y11" s="78">
        <v>5</v>
      </c>
      <c r="Z11" s="78">
        <v>2.2222222222222223</v>
      </c>
      <c r="AA11" s="75"/>
      <c r="AB11" s="71"/>
      <c r="AC11" s="78">
        <f>Y11+AA11</f>
        <v>5</v>
      </c>
      <c r="AD11" s="78">
        <f>Z11+AB11</f>
        <v>2.2222222222222223</v>
      </c>
      <c r="AE11" s="71"/>
      <c r="AF11" s="71"/>
      <c r="AG11" s="71"/>
      <c r="AH11" s="71"/>
      <c r="AI11" s="118"/>
      <c r="AJ11" s="118"/>
      <c r="AK11" s="366">
        <v>107</v>
      </c>
      <c r="AL11" s="301">
        <v>32.1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107</v>
      </c>
      <c r="AV11" s="74">
        <f t="shared" ref="AV11:AV42" si="2">AF11+AH11+AJ11+AL11+AN11+AP11+AR11+AT11</f>
        <v>32.1</v>
      </c>
      <c r="AW11" s="78">
        <v>2</v>
      </c>
      <c r="AX11" s="78">
        <v>0.85</v>
      </c>
      <c r="AY11" s="78"/>
      <c r="AZ11" s="78"/>
      <c r="BA11" s="78"/>
      <c r="BB11" s="78"/>
      <c r="BC11" s="78">
        <f t="shared" ref="BC11:BC42" si="3">AW11+AY11+BA11</f>
        <v>2</v>
      </c>
      <c r="BD11" s="78">
        <f t="shared" ref="BD11:BD42" si="4">AX11+AZ11+BB11</f>
        <v>0.85</v>
      </c>
      <c r="BE11" s="78">
        <v>19</v>
      </c>
      <c r="BF11" s="78">
        <v>2.7056</v>
      </c>
      <c r="BG11" s="305">
        <v>8</v>
      </c>
      <c r="BH11" s="306">
        <v>1.1392</v>
      </c>
      <c r="BI11" s="305"/>
      <c r="BJ11" s="306"/>
      <c r="BK11" s="289">
        <v>3</v>
      </c>
      <c r="BL11" s="78">
        <v>0.42720000000000002</v>
      </c>
      <c r="BM11" s="78"/>
      <c r="BN11" s="78"/>
      <c r="BO11" s="78"/>
      <c r="BP11" s="78"/>
      <c r="BQ11" s="78"/>
      <c r="BR11" s="78"/>
      <c r="BS11" s="288">
        <f>BE11+BG11+BI11+BK11+BM11+BO11+BQ11</f>
        <v>30</v>
      </c>
      <c r="BT11" s="78">
        <f>BF11+BH11+BJ11+BL11+BN11+BP11+BR11</f>
        <v>4.2720000000000002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/>
      <c r="CH11" s="287"/>
      <c r="CI11" s="358">
        <v>20.6</v>
      </c>
      <c r="CJ11" s="287">
        <v>6.5</v>
      </c>
      <c r="CK11" s="294"/>
      <c r="CL11" s="294"/>
      <c r="CM11" s="358">
        <v>5.15</v>
      </c>
      <c r="CN11" s="294">
        <v>1.5</v>
      </c>
      <c r="CO11" s="78">
        <f>CG11+CI11+CK11+CM11</f>
        <v>25.75</v>
      </c>
      <c r="CP11" s="78">
        <f>CH11+CJ11+CL11+CN11</f>
        <v>8</v>
      </c>
      <c r="CQ11" s="367">
        <v>247.40625</v>
      </c>
      <c r="CR11" s="367"/>
      <c r="CS11" s="367"/>
      <c r="CT11" s="300"/>
      <c r="CU11" s="368">
        <v>18.556701030927837</v>
      </c>
      <c r="CV11" s="181"/>
      <c r="CW11" s="369">
        <v>63.814432989690722</v>
      </c>
      <c r="CX11" s="300"/>
      <c r="CY11" s="300"/>
      <c r="CZ11" s="300"/>
      <c r="DA11" s="307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70">
        <v>41.1</v>
      </c>
      <c r="DL11" s="370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70">
        <v>39.869999999999997</v>
      </c>
      <c r="DP11" s="370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71">
        <v>39.17</v>
      </c>
      <c r="EH11" s="372">
        <v>9.7925000000000004</v>
      </c>
      <c r="EI11" s="91">
        <v>154.63999999999999</v>
      </c>
      <c r="EJ11" s="91">
        <v>38.659999999999997</v>
      </c>
      <c r="EK11" s="288">
        <v>53.61</v>
      </c>
      <c r="EL11" s="291">
        <v>13.4025</v>
      </c>
      <c r="EM11" s="292"/>
      <c r="EN11" s="292"/>
      <c r="EO11" s="292"/>
      <c r="EP11" s="292"/>
      <c r="EQ11" s="78">
        <f>EE11+EG11+EI11+EK11+EM11+EO11</f>
        <v>247.42000000000002</v>
      </c>
      <c r="ER11" s="78">
        <f>EF11+EH11+EJ11+EL11</f>
        <v>61.855000000000004</v>
      </c>
      <c r="ES11" s="181"/>
      <c r="ET11" s="181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73">
        <v>29</v>
      </c>
      <c r="FB11" s="293"/>
      <c r="FC11" s="110">
        <v>0</v>
      </c>
      <c r="FD11" s="289"/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>
        <v>8</v>
      </c>
      <c r="GL11" s="294">
        <v>0</v>
      </c>
      <c r="GM11" s="90">
        <v>0</v>
      </c>
      <c r="GN11" s="90">
        <v>0</v>
      </c>
      <c r="GO11" s="294">
        <v>8</v>
      </c>
      <c r="GP11" s="374">
        <v>0</v>
      </c>
      <c r="GQ11" s="374">
        <v>0</v>
      </c>
      <c r="GR11" s="374">
        <v>0</v>
      </c>
      <c r="GS11" s="90">
        <v>8.5</v>
      </c>
      <c r="GT11" s="90">
        <v>0</v>
      </c>
      <c r="GU11" s="90">
        <v>0</v>
      </c>
      <c r="GV11" s="90">
        <v>0</v>
      </c>
      <c r="GW11" s="90">
        <v>0</v>
      </c>
      <c r="GX11" s="90">
        <v>0</v>
      </c>
      <c r="GY11" s="90"/>
      <c r="GZ11" s="90"/>
      <c r="HA11" s="71">
        <f>GM11+GS11+GK11+GO11+GQ11+GU11+GW11+GY11</f>
        <v>24.5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8">
        <v>535</v>
      </c>
      <c r="HR11" s="71"/>
      <c r="HS11" s="358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5"/>
      <c r="HZ11" s="375"/>
      <c r="IA11" s="93"/>
      <c r="IB11" s="91"/>
      <c r="IC11" s="181">
        <v>8.9</v>
      </c>
      <c r="ID11" s="294">
        <v>2.2250000000000001</v>
      </c>
      <c r="IE11" s="193"/>
      <c r="IF11" s="78"/>
      <c r="IG11" s="78">
        <f>HW11+HY11+IA11+IC11+IE11</f>
        <v>8.9</v>
      </c>
      <c r="IH11" s="78">
        <f>HX11+HZ11+IB11+ID11+IF11</f>
        <v>2.2250000000000001</v>
      </c>
      <c r="II11" s="78">
        <v>205</v>
      </c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205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0"/>
      <c r="JF11" s="320"/>
      <c r="JG11" s="78">
        <f>IW11+IY11+JA11+JC11+JE11</f>
        <v>20.62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294"/>
      <c r="JN11" s="294"/>
      <c r="JO11" s="358">
        <v>51.55</v>
      </c>
      <c r="JP11" s="294">
        <v>11</v>
      </c>
      <c r="JQ11" s="358">
        <v>26.8</v>
      </c>
      <c r="JR11" s="294">
        <v>5</v>
      </c>
      <c r="JS11" s="71"/>
      <c r="JT11" s="71"/>
      <c r="JU11" s="78"/>
      <c r="JV11" s="78"/>
      <c r="JW11" s="78">
        <f>JI11+JK11+JM11+JO11+JQ11+JS11+JU11</f>
        <v>91.424499999999995</v>
      </c>
      <c r="JX11" s="78">
        <f>JJ11+JL11+JN11+JP11+JR11+JT11+JV11</f>
        <v>18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6">
        <v>0</v>
      </c>
      <c r="LO11" s="79">
        <v>6.5750000000000002</v>
      </c>
      <c r="LP11" s="377">
        <v>0</v>
      </c>
      <c r="LQ11" s="75"/>
      <c r="LR11" s="297"/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8">
        <v>25.75</v>
      </c>
      <c r="MF11" s="313"/>
      <c r="MG11" s="75">
        <v>35.020000000000003</v>
      </c>
      <c r="MH11" s="74"/>
      <c r="MI11" s="75"/>
      <c r="MJ11" s="74"/>
      <c r="MK11" s="74">
        <f>MC11+ME11+MG11+MI11</f>
        <v>60.77</v>
      </c>
      <c r="ML11" s="74">
        <f>MF11+MD11+MH11+MJ11</f>
        <v>0</v>
      </c>
      <c r="MM11" s="379">
        <v>0</v>
      </c>
      <c r="MN11" s="380">
        <v>0</v>
      </c>
      <c r="MO11" s="110">
        <v>0</v>
      </c>
      <c r="MP11" s="295">
        <v>0</v>
      </c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80">
        <v>6.56</v>
      </c>
      <c r="NB11" s="381">
        <v>0.9</v>
      </c>
      <c r="NC11" s="74">
        <f>NA11</f>
        <v>6.56</v>
      </c>
      <c r="ND11" s="74">
        <f>NB11</f>
        <v>0.9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89"/>
      <c r="NN11" s="181"/>
      <c r="NO11" s="181">
        <f>NM11</f>
        <v>0</v>
      </c>
      <c r="NP11" s="181">
        <f>NN11</f>
        <v>0</v>
      </c>
      <c r="NQ11" s="382">
        <v>0</v>
      </c>
      <c r="NR11" s="383"/>
      <c r="NS11" s="382">
        <v>0</v>
      </c>
      <c r="NT11" s="383"/>
      <c r="NU11" s="382">
        <v>0</v>
      </c>
      <c r="NV11" s="383"/>
      <c r="NW11" s="382">
        <v>0</v>
      </c>
      <c r="NX11" s="383"/>
      <c r="NY11" s="382">
        <v>0</v>
      </c>
      <c r="NZ11" s="383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84">
        <v>0</v>
      </c>
      <c r="OF11" s="74"/>
      <c r="OG11" s="38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387">
        <v>0</v>
      </c>
      <c r="ON11" s="181"/>
      <c r="OO11" s="388">
        <v>0</v>
      </c>
      <c r="OP11" s="181"/>
      <c r="OQ11" s="388">
        <v>0</v>
      </c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14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10.31</v>
      </c>
      <c r="N12" s="71">
        <v>2.0620000000000003</v>
      </c>
      <c r="O12" s="75">
        <v>19.34</v>
      </c>
      <c r="P12" s="71">
        <v>3.8680000000000003</v>
      </c>
      <c r="Q12" s="118"/>
      <c r="R12" s="78"/>
      <c r="S12" s="288"/>
      <c r="T12" s="288"/>
      <c r="U12" s="78"/>
      <c r="V12" s="78"/>
      <c r="W12" s="78">
        <f t="shared" ref="W12:W75" si="16">K12+O12+Q12+S12+U12+M12</f>
        <v>29.65</v>
      </c>
      <c r="X12" s="78">
        <f t="shared" ref="X12:X75" si="17">K12+O12+Q12+S12+U12+M12</f>
        <v>29.65</v>
      </c>
      <c r="Y12" s="78">
        <v>5</v>
      </c>
      <c r="Z12" s="7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6">
        <v>107</v>
      </c>
      <c r="AL12" s="301">
        <v>32.1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107</v>
      </c>
      <c r="AV12" s="4">
        <f t="shared" si="2"/>
        <v>32.1</v>
      </c>
      <c r="AW12" s="78">
        <v>2</v>
      </c>
      <c r="AX12" s="78">
        <v>0.85</v>
      </c>
      <c r="AY12" s="280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19</v>
      </c>
      <c r="BF12" s="78">
        <v>2.7056</v>
      </c>
      <c r="BG12" s="305">
        <v>8</v>
      </c>
      <c r="BH12" s="306">
        <v>1.1392</v>
      </c>
      <c r="BI12" s="305"/>
      <c r="BJ12" s="306"/>
      <c r="BK12" s="289">
        <v>3</v>
      </c>
      <c r="BL12" s="78">
        <v>0.42720000000000002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87"/>
      <c r="CI12" s="358">
        <v>20.6</v>
      </c>
      <c r="CJ12" s="287">
        <v>6.5</v>
      </c>
      <c r="CK12" s="352"/>
      <c r="CL12" s="352"/>
      <c r="CM12" s="358">
        <v>5.15</v>
      </c>
      <c r="CN12" s="294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67">
        <v>247.40625</v>
      </c>
      <c r="CR12" s="353"/>
      <c r="CS12" s="353"/>
      <c r="CT12" s="270"/>
      <c r="CU12" s="368">
        <v>18.556701030927837</v>
      </c>
      <c r="CV12" s="271"/>
      <c r="CW12" s="369">
        <v>63.814432989690722</v>
      </c>
      <c r="CX12" s="300"/>
      <c r="CY12" s="300"/>
      <c r="CZ12" s="300"/>
      <c r="DA12" s="307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0">
        <v>41.1</v>
      </c>
      <c r="DL12" s="370">
        <v>13.7</v>
      </c>
      <c r="DM12" s="288">
        <f t="shared" ref="DM12:DM75" si="29">IF((DO12/0.97)&lt;DK12,(DO12/0.97),DK12)</f>
        <v>41.1</v>
      </c>
      <c r="DN12" s="288">
        <f t="shared" ref="DN12:DN75" si="30">IF((DP12/0.97)&lt;DL12,(DP12/0.97),DL12)</f>
        <v>13.7</v>
      </c>
      <c r="DO12" s="370">
        <v>39.869999999999997</v>
      </c>
      <c r="DP12" s="37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1">
        <v>39.17</v>
      </c>
      <c r="EH12" s="372">
        <v>9.7925000000000004</v>
      </c>
      <c r="EI12" s="91">
        <v>154.63999999999999</v>
      </c>
      <c r="EJ12" s="91">
        <v>38.659999999999997</v>
      </c>
      <c r="EK12" s="288">
        <v>53.61</v>
      </c>
      <c r="EL12" s="291">
        <v>13.4025</v>
      </c>
      <c r="EM12" s="354"/>
      <c r="EN12" s="354"/>
      <c r="EO12" s="292"/>
      <c r="EP12" s="292"/>
      <c r="EQ12" s="8">
        <f t="shared" ref="EQ12:EQ75" si="32">EE12+EG12+EI12+EK12+EM12+EO12</f>
        <v>247.42000000000002</v>
      </c>
      <c r="ER12" s="8">
        <f t="shared" ref="ER12:ER43" si="33">EF12+EH12+EJ12+EL12</f>
        <v>61.855000000000004</v>
      </c>
      <c r="ES12" s="271"/>
      <c r="ET12" s="271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3">
        <v>29</v>
      </c>
      <c r="FB12" s="293"/>
      <c r="FC12" s="110">
        <v>0</v>
      </c>
      <c r="FD12" s="289"/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71"/>
      <c r="GJ12" s="71"/>
      <c r="GK12" s="294">
        <v>8</v>
      </c>
      <c r="GL12" s="294">
        <v>0</v>
      </c>
      <c r="GM12" s="90">
        <v>0</v>
      </c>
      <c r="GN12" s="90">
        <v>0</v>
      </c>
      <c r="GO12" s="294">
        <v>8</v>
      </c>
      <c r="GP12" s="374">
        <v>0</v>
      </c>
      <c r="GQ12" s="374">
        <v>0</v>
      </c>
      <c r="GR12" s="374">
        <v>0</v>
      </c>
      <c r="GS12" s="90">
        <v>8.5</v>
      </c>
      <c r="GT12" s="90">
        <v>0</v>
      </c>
      <c r="GU12" s="90">
        <v>0</v>
      </c>
      <c r="GV12" s="90">
        <v>0</v>
      </c>
      <c r="GW12" s="90">
        <v>0</v>
      </c>
      <c r="GX12" s="90">
        <v>0</v>
      </c>
      <c r="GY12" s="90"/>
      <c r="GZ12" s="90"/>
      <c r="HA12" s="266">
        <f t="shared" ref="HA12:HA75" si="40">GM12+GS12+GK12+GO12+GQ12+GU12+GW12+GY12</f>
        <v>24.5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2">HK12+HM12</f>
        <v>0</v>
      </c>
      <c r="HP12" s="8">
        <f t="shared" ref="HP12:HP75" si="43">HL12+HN12</f>
        <v>0</v>
      </c>
      <c r="HQ12" s="358">
        <v>505</v>
      </c>
      <c r="HR12" s="266"/>
      <c r="HS12" s="358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18"/>
      <c r="HZ12" s="318"/>
      <c r="IA12" s="278"/>
      <c r="IB12" s="274"/>
      <c r="IC12" s="181">
        <v>8.9</v>
      </c>
      <c r="ID12" s="294">
        <v>2.2250000000000001</v>
      </c>
      <c r="IE12" s="279"/>
      <c r="IF12" s="279"/>
      <c r="IG12" s="8">
        <f t="shared" ref="IG12:IG75" si="46">HW12+HY12+IA12+IC12+IE12</f>
        <v>8.9</v>
      </c>
      <c r="IH12" s="8">
        <f t="shared" ref="IH12:IH75" si="47">HX12+HZ12+IB12+ID12+IF12</f>
        <v>2.2250000000000001</v>
      </c>
      <c r="II12" s="8">
        <v>205</v>
      </c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0"/>
      <c r="JF12" s="320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294"/>
      <c r="JN12" s="294"/>
      <c r="JO12" s="358">
        <v>51.55</v>
      </c>
      <c r="JP12" s="294">
        <v>11</v>
      </c>
      <c r="JQ12" s="358">
        <v>26.8</v>
      </c>
      <c r="JR12" s="294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89"/>
      <c r="KR12" s="74"/>
      <c r="KS12" s="74"/>
      <c r="KT12" s="74"/>
      <c r="KU12" s="118">
        <f t="shared" ref="KU12:KU75" si="53">KQ12+KS12</f>
        <v>0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294">
        <v>0</v>
      </c>
      <c r="LM12" s="79">
        <v>24.02</v>
      </c>
      <c r="LN12" s="376">
        <v>0</v>
      </c>
      <c r="LO12" s="79">
        <v>6.5750000000000002</v>
      </c>
      <c r="LP12" s="386">
        <v>0</v>
      </c>
      <c r="LQ12" s="75"/>
      <c r="LR12" s="297"/>
      <c r="LS12" s="285"/>
      <c r="LT12" s="28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8">
        <v>25.75</v>
      </c>
      <c r="MF12" s="313"/>
      <c r="MG12" s="75">
        <v>35.020000000000003</v>
      </c>
      <c r="MH12" s="74"/>
      <c r="MI12" s="9"/>
      <c r="MJ12" s="4"/>
      <c r="MK12" s="4">
        <f t="shared" ref="MK12:MK75" si="65">MC12+ME12+MG12+MI12</f>
        <v>60.77</v>
      </c>
      <c r="ML12" s="4">
        <f t="shared" ref="ML12:ML75" si="66">MF12+MD12+MH12+MJ12</f>
        <v>0</v>
      </c>
      <c r="MM12" s="379">
        <v>0</v>
      </c>
      <c r="MN12" s="380">
        <v>0</v>
      </c>
      <c r="MO12" s="110">
        <v>0</v>
      </c>
      <c r="MP12" s="295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80">
        <v>6.56</v>
      </c>
      <c r="NB12" s="381">
        <v>0.9</v>
      </c>
      <c r="NC12" s="4">
        <f t="shared" ref="NC12:NC75" si="73">NA12</f>
        <v>6.56</v>
      </c>
      <c r="ND12" s="4">
        <f t="shared" ref="ND12:ND75" si="74">NB12</f>
        <v>0.9</v>
      </c>
      <c r="NE12" s="271"/>
      <c r="NF12" s="271"/>
      <c r="NG12" s="271">
        <f t="shared" ref="NG12:NG75" si="75">NE12</f>
        <v>0</v>
      </c>
      <c r="NH12" s="271">
        <f t="shared" ref="NH12:NH75" si="76">NF12</f>
        <v>0</v>
      </c>
      <c r="NI12" s="271"/>
      <c r="NJ12" s="271"/>
      <c r="NK12" s="271">
        <f t="shared" ref="NK12:NK75" si="77">NI12</f>
        <v>0</v>
      </c>
      <c r="NL12" s="271">
        <f t="shared" ref="NL12:NL75" si="78">NJ12</f>
        <v>0</v>
      </c>
      <c r="NM12" s="269"/>
      <c r="NN12" s="271"/>
      <c r="NO12" s="271">
        <f t="shared" ref="NO12:NO75" si="79">NM12</f>
        <v>0</v>
      </c>
      <c r="NP12" s="271">
        <f t="shared" ref="NP12:NP75" si="80">NN12</f>
        <v>0</v>
      </c>
      <c r="NQ12" s="382">
        <v>0</v>
      </c>
      <c r="NR12" s="351"/>
      <c r="NS12" s="382">
        <v>0</v>
      </c>
      <c r="NT12" s="351"/>
      <c r="NU12" s="382">
        <v>0</v>
      </c>
      <c r="NV12" s="351"/>
      <c r="NW12" s="382">
        <v>0</v>
      </c>
      <c r="NX12" s="351"/>
      <c r="NY12" s="382">
        <v>0</v>
      </c>
      <c r="NZ12" s="351"/>
      <c r="OA12" s="4">
        <f t="shared" si="12"/>
        <v>0</v>
      </c>
      <c r="OB12" s="4">
        <f t="shared" si="13"/>
        <v>0</v>
      </c>
      <c r="OC12" s="74">
        <v>0</v>
      </c>
      <c r="OD12" s="4"/>
      <c r="OE12" s="384">
        <v>0</v>
      </c>
      <c r="OF12" s="4"/>
      <c r="OG12" s="384">
        <v>0</v>
      </c>
      <c r="OH12" s="4"/>
      <c r="OI12" s="7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387">
        <v>0</v>
      </c>
      <c r="ON12" s="271"/>
      <c r="OO12" s="388">
        <v>0</v>
      </c>
      <c r="OP12" s="271"/>
      <c r="OQ12" s="388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1"/>
      <c r="OV12" s="271"/>
      <c r="OW12" s="271">
        <f t="shared" si="14"/>
        <v>0</v>
      </c>
      <c r="OX12" s="271">
        <f t="shared" si="15"/>
        <v>0</v>
      </c>
    </row>
    <row r="13" spans="1:414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10.31</v>
      </c>
      <c r="N13" s="71">
        <v>2.0620000000000003</v>
      </c>
      <c r="O13" s="75">
        <v>19.34</v>
      </c>
      <c r="P13" s="71">
        <v>3.8680000000000003</v>
      </c>
      <c r="Q13" s="118"/>
      <c r="R13" s="78"/>
      <c r="S13" s="288"/>
      <c r="T13" s="288"/>
      <c r="U13" s="78"/>
      <c r="V13" s="78"/>
      <c r="W13" s="78">
        <f t="shared" si="16"/>
        <v>29.65</v>
      </c>
      <c r="X13" s="78">
        <f t="shared" si="17"/>
        <v>29.65</v>
      </c>
      <c r="Y13" s="78">
        <v>5</v>
      </c>
      <c r="Z13" s="7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6">
        <v>115</v>
      </c>
      <c r="AL13" s="301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115</v>
      </c>
      <c r="AV13" s="4">
        <f t="shared" si="2"/>
        <v>34.5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19</v>
      </c>
      <c r="BF13" s="78">
        <v>2.7056</v>
      </c>
      <c r="BG13" s="305">
        <v>8</v>
      </c>
      <c r="BH13" s="306">
        <v>1.1392</v>
      </c>
      <c r="BI13" s="305"/>
      <c r="BJ13" s="306"/>
      <c r="BK13" s="289">
        <v>3</v>
      </c>
      <c r="BL13" s="78">
        <v>0.42720000000000002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87"/>
      <c r="CI13" s="358">
        <v>20.6</v>
      </c>
      <c r="CJ13" s="287">
        <v>6.5</v>
      </c>
      <c r="CK13" s="352"/>
      <c r="CL13" s="352"/>
      <c r="CM13" s="358">
        <v>5.15</v>
      </c>
      <c r="CN13" s="294">
        <v>1.5</v>
      </c>
      <c r="CO13" s="8">
        <f t="shared" si="23"/>
        <v>25.75</v>
      </c>
      <c r="CP13" s="8">
        <f t="shared" si="24"/>
        <v>8</v>
      </c>
      <c r="CQ13" s="367">
        <v>247.40625</v>
      </c>
      <c r="CR13" s="353"/>
      <c r="CS13" s="353"/>
      <c r="CT13" s="270"/>
      <c r="CU13" s="368">
        <v>18.556701030927837</v>
      </c>
      <c r="CV13" s="271"/>
      <c r="CW13" s="369">
        <v>63.814432989690722</v>
      </c>
      <c r="CX13" s="300"/>
      <c r="CY13" s="300"/>
      <c r="CZ13" s="300"/>
      <c r="DA13" s="307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0">
        <v>41.1</v>
      </c>
      <c r="DL13" s="370">
        <v>13.7</v>
      </c>
      <c r="DM13" s="288">
        <f t="shared" si="29"/>
        <v>41.1</v>
      </c>
      <c r="DN13" s="288">
        <f t="shared" si="30"/>
        <v>13.7</v>
      </c>
      <c r="DO13" s="370">
        <v>39.869999999999997</v>
      </c>
      <c r="DP13" s="37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1">
        <v>39.17</v>
      </c>
      <c r="EH13" s="372">
        <v>9.7925000000000004</v>
      </c>
      <c r="EI13" s="91">
        <v>154.63999999999999</v>
      </c>
      <c r="EJ13" s="91">
        <v>38.659999999999997</v>
      </c>
      <c r="EK13" s="288">
        <v>53.61</v>
      </c>
      <c r="EL13" s="291">
        <v>13.4025</v>
      </c>
      <c r="EM13" s="354"/>
      <c r="EN13" s="354"/>
      <c r="EO13" s="292"/>
      <c r="EP13" s="292"/>
      <c r="EQ13" s="8">
        <f t="shared" si="32"/>
        <v>247.42000000000002</v>
      </c>
      <c r="ER13" s="8">
        <f t="shared" si="33"/>
        <v>61.855000000000004</v>
      </c>
      <c r="ES13" s="271"/>
      <c r="ET13" s="271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3">
        <v>29</v>
      </c>
      <c r="FB13" s="293"/>
      <c r="FC13" s="110">
        <v>0</v>
      </c>
      <c r="FD13" s="289"/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71"/>
      <c r="GJ13" s="71"/>
      <c r="GK13" s="294">
        <v>8</v>
      </c>
      <c r="GL13" s="294">
        <v>0</v>
      </c>
      <c r="GM13" s="90">
        <v>0</v>
      </c>
      <c r="GN13" s="90">
        <v>0</v>
      </c>
      <c r="GO13" s="294">
        <v>8</v>
      </c>
      <c r="GP13" s="374">
        <v>0</v>
      </c>
      <c r="GQ13" s="374">
        <v>0</v>
      </c>
      <c r="GR13" s="374">
        <v>0</v>
      </c>
      <c r="GS13" s="90">
        <v>8.5</v>
      </c>
      <c r="GT13" s="90">
        <v>0</v>
      </c>
      <c r="GU13" s="90">
        <v>0</v>
      </c>
      <c r="GV13" s="90">
        <v>0</v>
      </c>
      <c r="GW13" s="90">
        <v>0</v>
      </c>
      <c r="GX13" s="90">
        <v>0</v>
      </c>
      <c r="GY13" s="90"/>
      <c r="GZ13" s="90"/>
      <c r="HA13" s="266">
        <f t="shared" si="40"/>
        <v>24.5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2"/>
        <v>0</v>
      </c>
      <c r="HP13" s="8">
        <f t="shared" si="43"/>
        <v>0</v>
      </c>
      <c r="HQ13" s="358">
        <v>475</v>
      </c>
      <c r="HR13" s="266"/>
      <c r="HS13" s="358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18"/>
      <c r="HZ13" s="318"/>
      <c r="IA13" s="278"/>
      <c r="IB13" s="274"/>
      <c r="IC13" s="181">
        <v>8.9</v>
      </c>
      <c r="ID13" s="294">
        <v>2.2250000000000001</v>
      </c>
      <c r="IE13" s="279"/>
      <c r="IF13" s="279"/>
      <c r="IG13" s="8">
        <f t="shared" si="46"/>
        <v>8.9</v>
      </c>
      <c r="IH13" s="8">
        <f t="shared" si="47"/>
        <v>2.2250000000000001</v>
      </c>
      <c r="II13" s="8">
        <v>205</v>
      </c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0"/>
      <c r="JF13" s="320"/>
      <c r="JG13" s="8">
        <f t="shared" si="48"/>
        <v>20.62</v>
      </c>
      <c r="JH13" s="8">
        <f t="shared" si="49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294"/>
      <c r="JN13" s="294"/>
      <c r="JO13" s="358">
        <v>51.55</v>
      </c>
      <c r="JP13" s="294">
        <v>11</v>
      </c>
      <c r="JQ13" s="358">
        <v>26.8</v>
      </c>
      <c r="JR13" s="294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89"/>
      <c r="KR13" s="74"/>
      <c r="KS13" s="74"/>
      <c r="KT13" s="74"/>
      <c r="KU13" s="118">
        <f t="shared" si="53"/>
        <v>0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294">
        <v>0</v>
      </c>
      <c r="LM13" s="79">
        <v>24.02</v>
      </c>
      <c r="LN13" s="376">
        <v>0</v>
      </c>
      <c r="LO13" s="79">
        <v>6.5750000000000002</v>
      </c>
      <c r="LP13" s="386">
        <v>0</v>
      </c>
      <c r="LQ13" s="75"/>
      <c r="LR13" s="297"/>
      <c r="LS13" s="285"/>
      <c r="LT13" s="285"/>
      <c r="LU13" s="4">
        <f t="shared" si="61"/>
        <v>54.795000000000002</v>
      </c>
      <c r="LV13" s="4">
        <f t="shared" si="62"/>
        <v>0</v>
      </c>
      <c r="LW13" s="286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8">
        <v>25.75</v>
      </c>
      <c r="MF13" s="313"/>
      <c r="MG13" s="75">
        <v>35.020000000000003</v>
      </c>
      <c r="MH13" s="74"/>
      <c r="MI13" s="9"/>
      <c r="MJ13" s="4"/>
      <c r="MK13" s="4">
        <f t="shared" si="65"/>
        <v>60.77</v>
      </c>
      <c r="ML13" s="4">
        <f t="shared" si="66"/>
        <v>0</v>
      </c>
      <c r="MM13" s="379">
        <v>0</v>
      </c>
      <c r="MN13" s="380">
        <v>0</v>
      </c>
      <c r="MO13" s="110">
        <v>0</v>
      </c>
      <c r="MP13" s="295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80">
        <v>6.56</v>
      </c>
      <c r="NB13" s="381">
        <v>0.9</v>
      </c>
      <c r="NC13" s="4">
        <f t="shared" si="73"/>
        <v>6.56</v>
      </c>
      <c r="ND13" s="4">
        <f t="shared" si="74"/>
        <v>0.9</v>
      </c>
      <c r="NE13" s="271"/>
      <c r="NF13" s="271"/>
      <c r="NG13" s="271">
        <f t="shared" si="75"/>
        <v>0</v>
      </c>
      <c r="NH13" s="271">
        <f t="shared" si="76"/>
        <v>0</v>
      </c>
      <c r="NI13" s="271"/>
      <c r="NJ13" s="271"/>
      <c r="NK13" s="271">
        <f t="shared" si="77"/>
        <v>0</v>
      </c>
      <c r="NL13" s="271">
        <f t="shared" si="78"/>
        <v>0</v>
      </c>
      <c r="NM13" s="269"/>
      <c r="NN13" s="271"/>
      <c r="NO13" s="271">
        <f t="shared" si="79"/>
        <v>0</v>
      </c>
      <c r="NP13" s="271">
        <f t="shared" si="80"/>
        <v>0</v>
      </c>
      <c r="NQ13" s="382">
        <v>0</v>
      </c>
      <c r="NR13" s="351"/>
      <c r="NS13" s="382">
        <v>0</v>
      </c>
      <c r="NT13" s="351"/>
      <c r="NU13" s="382">
        <v>0</v>
      </c>
      <c r="NV13" s="351"/>
      <c r="NW13" s="382">
        <v>0</v>
      </c>
      <c r="NX13" s="351"/>
      <c r="NY13" s="382">
        <v>0</v>
      </c>
      <c r="NZ13" s="351"/>
      <c r="OA13" s="4">
        <f t="shared" si="12"/>
        <v>0</v>
      </c>
      <c r="OB13" s="4">
        <f t="shared" si="13"/>
        <v>0</v>
      </c>
      <c r="OC13" s="74">
        <v>0</v>
      </c>
      <c r="OD13" s="4"/>
      <c r="OE13" s="384">
        <v>0</v>
      </c>
      <c r="OF13" s="4"/>
      <c r="OG13" s="384">
        <v>0</v>
      </c>
      <c r="OH13" s="4"/>
      <c r="OI13" s="74">
        <v>0</v>
      </c>
      <c r="OJ13" s="4"/>
      <c r="OK13" s="4">
        <f t="shared" si="81"/>
        <v>0</v>
      </c>
      <c r="OL13" s="4">
        <f t="shared" si="82"/>
        <v>0</v>
      </c>
      <c r="OM13" s="387">
        <v>0</v>
      </c>
      <c r="ON13" s="271"/>
      <c r="OO13" s="388">
        <v>0</v>
      </c>
      <c r="OP13" s="271"/>
      <c r="OQ13" s="388">
        <v>0</v>
      </c>
      <c r="OR13" s="181"/>
      <c r="OS13" s="181">
        <f t="shared" si="83"/>
        <v>0</v>
      </c>
      <c r="OT13" s="181">
        <f t="shared" si="84"/>
        <v>0</v>
      </c>
      <c r="OU13" s="271"/>
      <c r="OV13" s="271"/>
      <c r="OW13" s="271">
        <f t="shared" si="14"/>
        <v>0</v>
      </c>
      <c r="OX13" s="271">
        <f t="shared" si="15"/>
        <v>0</v>
      </c>
    </row>
    <row r="14" spans="1:414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10.31</v>
      </c>
      <c r="N14" s="71">
        <v>2.0620000000000003</v>
      </c>
      <c r="O14" s="75">
        <v>19.34</v>
      </c>
      <c r="P14" s="71">
        <v>3.8680000000000003</v>
      </c>
      <c r="Q14" s="118"/>
      <c r="R14" s="78"/>
      <c r="S14" s="288"/>
      <c r="T14" s="288"/>
      <c r="U14" s="78"/>
      <c r="V14" s="78"/>
      <c r="W14" s="78">
        <f t="shared" si="16"/>
        <v>29.65</v>
      </c>
      <c r="X14" s="78">
        <f t="shared" si="17"/>
        <v>29.65</v>
      </c>
      <c r="Y14" s="78">
        <v>5</v>
      </c>
      <c r="Z14" s="7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6">
        <v>115</v>
      </c>
      <c r="AL14" s="301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115</v>
      </c>
      <c r="AV14" s="4">
        <f t="shared" si="2"/>
        <v>34.5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19</v>
      </c>
      <c r="BF14" s="78">
        <v>2.7056</v>
      </c>
      <c r="BG14" s="305">
        <v>8</v>
      </c>
      <c r="BH14" s="306">
        <v>1.1392</v>
      </c>
      <c r="BI14" s="305"/>
      <c r="BJ14" s="306"/>
      <c r="BK14" s="289">
        <v>3</v>
      </c>
      <c r="BL14" s="78">
        <v>0.42720000000000002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87"/>
      <c r="CI14" s="358">
        <v>20.6</v>
      </c>
      <c r="CJ14" s="287">
        <v>6.5</v>
      </c>
      <c r="CK14" s="352"/>
      <c r="CL14" s="352"/>
      <c r="CM14" s="358">
        <v>5.15</v>
      </c>
      <c r="CN14" s="294">
        <v>1.5</v>
      </c>
      <c r="CO14" s="8">
        <f t="shared" si="23"/>
        <v>25.75</v>
      </c>
      <c r="CP14" s="8">
        <f t="shared" si="24"/>
        <v>8</v>
      </c>
      <c r="CQ14" s="367">
        <v>247.40625</v>
      </c>
      <c r="CR14" s="353"/>
      <c r="CS14" s="353"/>
      <c r="CT14" s="270"/>
      <c r="CU14" s="368">
        <v>18.556701030927837</v>
      </c>
      <c r="CV14" s="271"/>
      <c r="CW14" s="369">
        <v>63.814432989690722</v>
      </c>
      <c r="CX14" s="300"/>
      <c r="CY14" s="300"/>
      <c r="CZ14" s="300"/>
      <c r="DA14" s="307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0">
        <v>41.1</v>
      </c>
      <c r="DL14" s="370">
        <v>13.7</v>
      </c>
      <c r="DM14" s="288">
        <f t="shared" si="29"/>
        <v>41.1</v>
      </c>
      <c r="DN14" s="288">
        <f t="shared" si="30"/>
        <v>13.7</v>
      </c>
      <c r="DO14" s="370">
        <v>39.869999999999997</v>
      </c>
      <c r="DP14" s="37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1">
        <v>39.17</v>
      </c>
      <c r="EH14" s="372">
        <v>9.7925000000000004</v>
      </c>
      <c r="EI14" s="91">
        <v>154.63999999999999</v>
      </c>
      <c r="EJ14" s="91">
        <v>38.659999999999997</v>
      </c>
      <c r="EK14" s="288">
        <v>53.61</v>
      </c>
      <c r="EL14" s="291">
        <v>13.4025</v>
      </c>
      <c r="EM14" s="354"/>
      <c r="EN14" s="354"/>
      <c r="EO14" s="292"/>
      <c r="EP14" s="292"/>
      <c r="EQ14" s="8">
        <f t="shared" si="32"/>
        <v>247.42000000000002</v>
      </c>
      <c r="ER14" s="8">
        <f t="shared" si="33"/>
        <v>61.855000000000004</v>
      </c>
      <c r="ES14" s="271"/>
      <c r="ET14" s="271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3">
        <v>29</v>
      </c>
      <c r="FB14" s="293"/>
      <c r="FC14" s="110">
        <v>0</v>
      </c>
      <c r="FD14" s="289"/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71"/>
      <c r="GJ14" s="71"/>
      <c r="GK14" s="294">
        <v>8</v>
      </c>
      <c r="GL14" s="294">
        <v>0</v>
      </c>
      <c r="GM14" s="90">
        <v>0</v>
      </c>
      <c r="GN14" s="90">
        <v>0</v>
      </c>
      <c r="GO14" s="287">
        <v>8</v>
      </c>
      <c r="GP14" s="287">
        <v>0</v>
      </c>
      <c r="GQ14" s="71">
        <v>0</v>
      </c>
      <c r="GR14" s="71">
        <v>0</v>
      </c>
      <c r="GS14" s="71">
        <v>8.5</v>
      </c>
      <c r="GT14" s="71">
        <v>0</v>
      </c>
      <c r="GU14" s="71">
        <v>0</v>
      </c>
      <c r="GV14" s="71">
        <v>0</v>
      </c>
      <c r="GW14" s="71">
        <v>0</v>
      </c>
      <c r="GX14" s="71">
        <v>0</v>
      </c>
      <c r="GY14" s="71"/>
      <c r="GZ14" s="90"/>
      <c r="HA14" s="266">
        <f t="shared" si="40"/>
        <v>24.5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2"/>
        <v>0</v>
      </c>
      <c r="HP14" s="8">
        <f t="shared" si="43"/>
        <v>0</v>
      </c>
      <c r="HQ14" s="358">
        <v>445</v>
      </c>
      <c r="HR14" s="266"/>
      <c r="HS14" s="358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18"/>
      <c r="HZ14" s="318"/>
      <c r="IA14" s="278"/>
      <c r="IB14" s="274"/>
      <c r="IC14" s="181">
        <v>8.9</v>
      </c>
      <c r="ID14" s="294">
        <v>2.2250000000000001</v>
      </c>
      <c r="IE14" s="279"/>
      <c r="IF14" s="279"/>
      <c r="IG14" s="8">
        <f t="shared" si="46"/>
        <v>8.9</v>
      </c>
      <c r="IH14" s="8">
        <f t="shared" si="47"/>
        <v>2.2250000000000001</v>
      </c>
      <c r="II14" s="8">
        <v>205</v>
      </c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0"/>
      <c r="JF14" s="320"/>
      <c r="JG14" s="8">
        <f t="shared" si="48"/>
        <v>20.62</v>
      </c>
      <c r="JH14" s="8">
        <f t="shared" si="49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294"/>
      <c r="JN14" s="294"/>
      <c r="JO14" s="358">
        <v>51.55</v>
      </c>
      <c r="JP14" s="294">
        <v>11</v>
      </c>
      <c r="JQ14" s="358">
        <v>26.8</v>
      </c>
      <c r="JR14" s="294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89"/>
      <c r="KR14" s="74"/>
      <c r="KS14" s="74"/>
      <c r="KT14" s="74"/>
      <c r="KU14" s="118">
        <f t="shared" si="53"/>
        <v>0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294">
        <v>0</v>
      </c>
      <c r="LM14" s="79">
        <v>24.02</v>
      </c>
      <c r="LN14" s="376">
        <v>0</v>
      </c>
      <c r="LO14" s="79">
        <v>6.5750000000000002</v>
      </c>
      <c r="LP14" s="386">
        <v>0</v>
      </c>
      <c r="LQ14" s="75"/>
      <c r="LR14" s="297"/>
      <c r="LS14" s="285"/>
      <c r="LT14" s="285"/>
      <c r="LU14" s="4">
        <f t="shared" si="61"/>
        <v>54.795000000000002</v>
      </c>
      <c r="LV14" s="4">
        <f t="shared" si="62"/>
        <v>0</v>
      </c>
      <c r="LW14" s="286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8">
        <v>25.75</v>
      </c>
      <c r="MF14" s="313"/>
      <c r="MG14" s="75">
        <v>35.020000000000003</v>
      </c>
      <c r="MH14" s="74"/>
      <c r="MI14" s="9"/>
      <c r="MJ14" s="4"/>
      <c r="MK14" s="4">
        <f t="shared" si="65"/>
        <v>60.77</v>
      </c>
      <c r="ML14" s="4">
        <f t="shared" si="66"/>
        <v>0</v>
      </c>
      <c r="MM14" s="379">
        <v>0</v>
      </c>
      <c r="MN14" s="380">
        <v>0</v>
      </c>
      <c r="MO14" s="110">
        <v>0</v>
      </c>
      <c r="MP14" s="295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80">
        <v>6.56</v>
      </c>
      <c r="NB14" s="381">
        <v>0.9</v>
      </c>
      <c r="NC14" s="4">
        <f t="shared" si="73"/>
        <v>6.56</v>
      </c>
      <c r="ND14" s="4">
        <f t="shared" si="74"/>
        <v>0.9</v>
      </c>
      <c r="NE14" s="271"/>
      <c r="NF14" s="271"/>
      <c r="NG14" s="271">
        <f t="shared" si="75"/>
        <v>0</v>
      </c>
      <c r="NH14" s="271">
        <f t="shared" si="76"/>
        <v>0</v>
      </c>
      <c r="NI14" s="271"/>
      <c r="NJ14" s="271"/>
      <c r="NK14" s="271">
        <f t="shared" si="77"/>
        <v>0</v>
      </c>
      <c r="NL14" s="271">
        <f t="shared" si="78"/>
        <v>0</v>
      </c>
      <c r="NM14" s="269"/>
      <c r="NN14" s="271"/>
      <c r="NO14" s="271">
        <f t="shared" si="79"/>
        <v>0</v>
      </c>
      <c r="NP14" s="271">
        <f t="shared" si="80"/>
        <v>0</v>
      </c>
      <c r="NQ14" s="382">
        <v>0</v>
      </c>
      <c r="NR14" s="351"/>
      <c r="NS14" s="382">
        <v>0</v>
      </c>
      <c r="NT14" s="351"/>
      <c r="NU14" s="382">
        <v>0</v>
      </c>
      <c r="NV14" s="351"/>
      <c r="NW14" s="382">
        <v>0</v>
      </c>
      <c r="NX14" s="351"/>
      <c r="NY14" s="382">
        <v>0</v>
      </c>
      <c r="NZ14" s="351"/>
      <c r="OA14" s="4">
        <f t="shared" si="12"/>
        <v>0</v>
      </c>
      <c r="OB14" s="4">
        <f t="shared" si="13"/>
        <v>0</v>
      </c>
      <c r="OC14" s="74">
        <v>0</v>
      </c>
      <c r="OD14" s="4"/>
      <c r="OE14" s="384">
        <v>0</v>
      </c>
      <c r="OF14" s="4"/>
      <c r="OG14" s="384">
        <v>0</v>
      </c>
      <c r="OH14" s="4"/>
      <c r="OI14" s="74">
        <v>0</v>
      </c>
      <c r="OJ14" s="4"/>
      <c r="OK14" s="4">
        <f t="shared" si="81"/>
        <v>0</v>
      </c>
      <c r="OL14" s="4">
        <f t="shared" si="82"/>
        <v>0</v>
      </c>
      <c r="OM14" s="387">
        <v>0</v>
      </c>
      <c r="ON14" s="271"/>
      <c r="OO14" s="388">
        <v>0</v>
      </c>
      <c r="OP14" s="271"/>
      <c r="OQ14" s="388">
        <v>0</v>
      </c>
      <c r="OR14" s="181"/>
      <c r="OS14" s="181">
        <f t="shared" si="83"/>
        <v>0</v>
      </c>
      <c r="OT14" s="181">
        <f t="shared" si="84"/>
        <v>0</v>
      </c>
      <c r="OU14" s="271"/>
      <c r="OV14" s="271"/>
      <c r="OW14" s="271">
        <f t="shared" si="14"/>
        <v>0</v>
      </c>
      <c r="OX14" s="271">
        <f t="shared" si="15"/>
        <v>0</v>
      </c>
    </row>
    <row r="15" spans="1:414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10.31</v>
      </c>
      <c r="N15" s="71">
        <v>2.0620000000000003</v>
      </c>
      <c r="O15" s="75">
        <v>19.34</v>
      </c>
      <c r="P15" s="71">
        <v>3.8680000000000003</v>
      </c>
      <c r="Q15" s="118"/>
      <c r="R15" s="78"/>
      <c r="S15" s="288"/>
      <c r="T15" s="288"/>
      <c r="U15" s="78"/>
      <c r="V15" s="78"/>
      <c r="W15" s="78">
        <f t="shared" si="16"/>
        <v>29.65</v>
      </c>
      <c r="X15" s="78">
        <f t="shared" si="17"/>
        <v>29.65</v>
      </c>
      <c r="Y15" s="78">
        <v>5</v>
      </c>
      <c r="Z15" s="7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6">
        <v>115</v>
      </c>
      <c r="AL15" s="301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115</v>
      </c>
      <c r="AV15" s="4">
        <f t="shared" si="2"/>
        <v>34.5</v>
      </c>
      <c r="AW15" s="78">
        <v>2</v>
      </c>
      <c r="AX15" s="78">
        <v>0.85</v>
      </c>
      <c r="AY15" s="281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19</v>
      </c>
      <c r="BF15" s="78">
        <v>2.7056</v>
      </c>
      <c r="BG15" s="305">
        <v>8</v>
      </c>
      <c r="BH15" s="306">
        <v>1.1392</v>
      </c>
      <c r="BI15" s="305"/>
      <c r="BJ15" s="306"/>
      <c r="BK15" s="289">
        <v>3</v>
      </c>
      <c r="BL15" s="78">
        <v>0.42720000000000002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87"/>
      <c r="CI15" s="358">
        <v>20.6</v>
      </c>
      <c r="CJ15" s="287">
        <v>6.5</v>
      </c>
      <c r="CK15" s="352"/>
      <c r="CL15" s="352"/>
      <c r="CM15" s="358">
        <v>5.15</v>
      </c>
      <c r="CN15" s="294">
        <v>1.5</v>
      </c>
      <c r="CO15" s="8">
        <f t="shared" si="23"/>
        <v>25.75</v>
      </c>
      <c r="CP15" s="8">
        <f t="shared" si="24"/>
        <v>8</v>
      </c>
      <c r="CQ15" s="367">
        <v>247.40625</v>
      </c>
      <c r="CR15" s="353"/>
      <c r="CS15" s="353"/>
      <c r="CT15" s="270"/>
      <c r="CU15" s="368">
        <v>18.556701030927837</v>
      </c>
      <c r="CV15" s="271"/>
      <c r="CW15" s="369">
        <v>63.814432989690722</v>
      </c>
      <c r="CX15" s="300"/>
      <c r="CY15" s="300"/>
      <c r="CZ15" s="300"/>
      <c r="DA15" s="307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0">
        <v>41.1</v>
      </c>
      <c r="DL15" s="370">
        <v>13.7</v>
      </c>
      <c r="DM15" s="288">
        <f t="shared" si="29"/>
        <v>41.1</v>
      </c>
      <c r="DN15" s="288">
        <f t="shared" si="30"/>
        <v>13.7</v>
      </c>
      <c r="DO15" s="370">
        <v>39.869999999999997</v>
      </c>
      <c r="DP15" s="37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1">
        <v>39.17</v>
      </c>
      <c r="EH15" s="372">
        <v>9.7925000000000004</v>
      </c>
      <c r="EI15" s="91">
        <v>154.63999999999999</v>
      </c>
      <c r="EJ15" s="91">
        <v>38.659999999999997</v>
      </c>
      <c r="EK15" s="288">
        <v>53.61</v>
      </c>
      <c r="EL15" s="291">
        <v>13.4025</v>
      </c>
      <c r="EM15" s="354"/>
      <c r="EN15" s="354"/>
      <c r="EO15" s="292"/>
      <c r="EP15" s="292"/>
      <c r="EQ15" s="8">
        <f t="shared" si="32"/>
        <v>247.42000000000002</v>
      </c>
      <c r="ER15" s="8">
        <f t="shared" si="33"/>
        <v>61.855000000000004</v>
      </c>
      <c r="ES15" s="271"/>
      <c r="ET15" s="271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3">
        <v>29</v>
      </c>
      <c r="FB15" s="293"/>
      <c r="FC15" s="110">
        <v>0</v>
      </c>
      <c r="FD15" s="289"/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71"/>
      <c r="GJ15" s="71"/>
      <c r="GK15" s="294">
        <v>8</v>
      </c>
      <c r="GL15" s="294">
        <v>0</v>
      </c>
      <c r="GM15" s="90">
        <v>0</v>
      </c>
      <c r="GN15" s="90">
        <v>0</v>
      </c>
      <c r="GO15" s="294">
        <v>8</v>
      </c>
      <c r="GP15" s="374">
        <v>0</v>
      </c>
      <c r="GQ15" s="374">
        <v>0</v>
      </c>
      <c r="GR15" s="374">
        <v>0</v>
      </c>
      <c r="GS15" s="90">
        <v>8.5</v>
      </c>
      <c r="GT15" s="90">
        <v>0</v>
      </c>
      <c r="GU15" s="90">
        <v>0</v>
      </c>
      <c r="GV15" s="90">
        <v>0</v>
      </c>
      <c r="GW15" s="90">
        <v>0</v>
      </c>
      <c r="GX15" s="90">
        <v>0</v>
      </c>
      <c r="GY15" s="90"/>
      <c r="GZ15" s="90"/>
      <c r="HA15" s="266">
        <f t="shared" si="40"/>
        <v>24.5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2"/>
        <v>0</v>
      </c>
      <c r="HP15" s="8">
        <f t="shared" si="43"/>
        <v>0</v>
      </c>
      <c r="HQ15" s="358">
        <v>415</v>
      </c>
      <c r="HR15" s="266"/>
      <c r="HS15" s="358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18"/>
      <c r="HZ15" s="318"/>
      <c r="IA15" s="278"/>
      <c r="IB15" s="274"/>
      <c r="IC15" s="181">
        <v>8.9</v>
      </c>
      <c r="ID15" s="294">
        <v>2.2250000000000001</v>
      </c>
      <c r="IE15" s="279"/>
      <c r="IF15" s="279"/>
      <c r="IG15" s="8">
        <f t="shared" si="46"/>
        <v>8.9</v>
      </c>
      <c r="IH15" s="8">
        <f t="shared" si="47"/>
        <v>2.2250000000000001</v>
      </c>
      <c r="II15" s="8">
        <v>205</v>
      </c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0"/>
      <c r="JF15" s="320"/>
      <c r="JG15" s="8">
        <f t="shared" si="48"/>
        <v>20.62</v>
      </c>
      <c r="JH15" s="8">
        <f t="shared" si="49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294"/>
      <c r="JN15" s="294"/>
      <c r="JO15" s="358">
        <v>51.55</v>
      </c>
      <c r="JP15" s="294">
        <v>11</v>
      </c>
      <c r="JQ15" s="358">
        <v>26.8</v>
      </c>
      <c r="JR15" s="294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89"/>
      <c r="KR15" s="74"/>
      <c r="KS15" s="74"/>
      <c r="KT15" s="74"/>
      <c r="KU15" s="118">
        <f t="shared" si="53"/>
        <v>0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294">
        <v>0</v>
      </c>
      <c r="LM15" s="79">
        <v>24.02</v>
      </c>
      <c r="LN15" s="376">
        <v>0</v>
      </c>
      <c r="LO15" s="79">
        <v>6.5750000000000002</v>
      </c>
      <c r="LP15" s="386">
        <v>0</v>
      </c>
      <c r="LQ15" s="75"/>
      <c r="LR15" s="297"/>
      <c r="LS15" s="285"/>
      <c r="LT15" s="285"/>
      <c r="LU15" s="4">
        <f t="shared" si="61"/>
        <v>54.795000000000002</v>
      </c>
      <c r="LV15" s="4">
        <f t="shared" si="62"/>
        <v>0</v>
      </c>
      <c r="LW15" s="286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8">
        <v>25.75</v>
      </c>
      <c r="MF15" s="313"/>
      <c r="MG15" s="75">
        <v>35.020000000000003</v>
      </c>
      <c r="MH15" s="74"/>
      <c r="MI15" s="9"/>
      <c r="MJ15" s="4"/>
      <c r="MK15" s="4">
        <f t="shared" si="65"/>
        <v>60.77</v>
      </c>
      <c r="ML15" s="4">
        <f t="shared" si="66"/>
        <v>0</v>
      </c>
      <c r="MM15" s="379">
        <v>0</v>
      </c>
      <c r="MN15" s="380">
        <v>0</v>
      </c>
      <c r="MO15" s="110">
        <v>0</v>
      </c>
      <c r="MP15" s="295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80">
        <v>6.56</v>
      </c>
      <c r="NB15" s="381">
        <v>0.9</v>
      </c>
      <c r="NC15" s="4">
        <f t="shared" si="73"/>
        <v>6.56</v>
      </c>
      <c r="ND15" s="4">
        <f t="shared" si="74"/>
        <v>0.9</v>
      </c>
      <c r="NE15" s="271"/>
      <c r="NF15" s="271"/>
      <c r="NG15" s="271">
        <f t="shared" si="75"/>
        <v>0</v>
      </c>
      <c r="NH15" s="271">
        <f t="shared" si="76"/>
        <v>0</v>
      </c>
      <c r="NI15" s="271"/>
      <c r="NJ15" s="271"/>
      <c r="NK15" s="271">
        <f t="shared" si="77"/>
        <v>0</v>
      </c>
      <c r="NL15" s="271">
        <f t="shared" si="78"/>
        <v>0</v>
      </c>
      <c r="NM15" s="269"/>
      <c r="NN15" s="271"/>
      <c r="NO15" s="271">
        <f t="shared" si="79"/>
        <v>0</v>
      </c>
      <c r="NP15" s="271">
        <f t="shared" si="80"/>
        <v>0</v>
      </c>
      <c r="NQ15" s="382">
        <v>0</v>
      </c>
      <c r="NR15" s="351"/>
      <c r="NS15" s="382">
        <v>0</v>
      </c>
      <c r="NT15" s="351"/>
      <c r="NU15" s="382">
        <v>0</v>
      </c>
      <c r="NV15" s="351"/>
      <c r="NW15" s="382">
        <v>0</v>
      </c>
      <c r="NX15" s="351"/>
      <c r="NY15" s="382">
        <v>0</v>
      </c>
      <c r="NZ15" s="351"/>
      <c r="OA15" s="4">
        <f t="shared" si="12"/>
        <v>0</v>
      </c>
      <c r="OB15" s="4">
        <f t="shared" si="13"/>
        <v>0</v>
      </c>
      <c r="OC15" s="74">
        <v>0</v>
      </c>
      <c r="OD15" s="4"/>
      <c r="OE15" s="384">
        <v>0</v>
      </c>
      <c r="OF15" s="4"/>
      <c r="OG15" s="384">
        <v>0</v>
      </c>
      <c r="OH15" s="4"/>
      <c r="OI15" s="74">
        <v>0</v>
      </c>
      <c r="OJ15" s="4"/>
      <c r="OK15" s="4">
        <f t="shared" si="81"/>
        <v>0</v>
      </c>
      <c r="OL15" s="4">
        <f t="shared" si="82"/>
        <v>0</v>
      </c>
      <c r="OM15" s="387">
        <v>0</v>
      </c>
      <c r="ON15" s="271"/>
      <c r="OO15" s="388">
        <v>0</v>
      </c>
      <c r="OP15" s="271"/>
      <c r="OQ15" s="388">
        <v>0</v>
      </c>
      <c r="OR15" s="181"/>
      <c r="OS15" s="181">
        <f t="shared" si="83"/>
        <v>0</v>
      </c>
      <c r="OT15" s="181">
        <f t="shared" si="84"/>
        <v>0</v>
      </c>
      <c r="OU15" s="271"/>
      <c r="OV15" s="271"/>
      <c r="OW15" s="271">
        <f t="shared" si="14"/>
        <v>0</v>
      </c>
      <c r="OX15" s="271">
        <f t="shared" si="15"/>
        <v>0</v>
      </c>
    </row>
    <row r="16" spans="1:414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10.31</v>
      </c>
      <c r="N16" s="71">
        <v>2.0620000000000003</v>
      </c>
      <c r="O16" s="75">
        <v>19.34</v>
      </c>
      <c r="P16" s="71">
        <v>3.8680000000000003</v>
      </c>
      <c r="Q16" s="118"/>
      <c r="R16" s="78"/>
      <c r="S16" s="288"/>
      <c r="T16" s="288"/>
      <c r="U16" s="78"/>
      <c r="V16" s="78"/>
      <c r="W16" s="78">
        <f t="shared" si="16"/>
        <v>29.65</v>
      </c>
      <c r="X16" s="78">
        <f t="shared" si="17"/>
        <v>29.65</v>
      </c>
      <c r="Y16" s="78">
        <v>5</v>
      </c>
      <c r="Z16" s="7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6">
        <v>115</v>
      </c>
      <c r="AL16" s="301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115</v>
      </c>
      <c r="AV16" s="4">
        <f t="shared" si="2"/>
        <v>34.5</v>
      </c>
      <c r="AW16" s="78">
        <v>2</v>
      </c>
      <c r="AX16" s="78">
        <v>0.85</v>
      </c>
      <c r="AY16" s="281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19</v>
      </c>
      <c r="BF16" s="78">
        <v>2.7056</v>
      </c>
      <c r="BG16" s="305">
        <v>8</v>
      </c>
      <c r="BH16" s="306">
        <v>1.1392</v>
      </c>
      <c r="BI16" s="305"/>
      <c r="BJ16" s="306"/>
      <c r="BK16" s="289">
        <v>3</v>
      </c>
      <c r="BL16" s="78">
        <v>0.42720000000000002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87"/>
      <c r="CI16" s="358">
        <v>20.6</v>
      </c>
      <c r="CJ16" s="287">
        <v>6.5</v>
      </c>
      <c r="CK16" s="352"/>
      <c r="CL16" s="352"/>
      <c r="CM16" s="358">
        <v>5.15</v>
      </c>
      <c r="CN16" s="294">
        <v>1.5</v>
      </c>
      <c r="CO16" s="8">
        <f t="shared" si="23"/>
        <v>25.75</v>
      </c>
      <c r="CP16" s="8">
        <f t="shared" si="24"/>
        <v>8</v>
      </c>
      <c r="CQ16" s="367">
        <v>247.40625</v>
      </c>
      <c r="CR16" s="353"/>
      <c r="CS16" s="353"/>
      <c r="CT16" s="270"/>
      <c r="CU16" s="368">
        <v>18.556701030927837</v>
      </c>
      <c r="CV16" s="271"/>
      <c r="CW16" s="369">
        <v>63.814432989690722</v>
      </c>
      <c r="CX16" s="300"/>
      <c r="CY16" s="300"/>
      <c r="CZ16" s="300"/>
      <c r="DA16" s="307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0">
        <v>41.1</v>
      </c>
      <c r="DL16" s="370">
        <v>13.7</v>
      </c>
      <c r="DM16" s="288">
        <f t="shared" si="29"/>
        <v>41.1</v>
      </c>
      <c r="DN16" s="288">
        <f t="shared" si="30"/>
        <v>13.7</v>
      </c>
      <c r="DO16" s="370">
        <v>39.869999999999997</v>
      </c>
      <c r="DP16" s="37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1">
        <v>39.17</v>
      </c>
      <c r="EH16" s="372">
        <v>9.7925000000000004</v>
      </c>
      <c r="EI16" s="91">
        <v>154.63999999999999</v>
      </c>
      <c r="EJ16" s="91">
        <v>38.659999999999997</v>
      </c>
      <c r="EK16" s="288">
        <v>53.61</v>
      </c>
      <c r="EL16" s="291">
        <v>13.4025</v>
      </c>
      <c r="EM16" s="354"/>
      <c r="EN16" s="354"/>
      <c r="EO16" s="292"/>
      <c r="EP16" s="292"/>
      <c r="EQ16" s="8">
        <f t="shared" si="32"/>
        <v>247.42000000000002</v>
      </c>
      <c r="ER16" s="8">
        <f t="shared" si="33"/>
        <v>61.855000000000004</v>
      </c>
      <c r="ES16" s="271"/>
      <c r="ET16" s="271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3">
        <v>29</v>
      </c>
      <c r="FB16" s="293"/>
      <c r="FC16" s="110">
        <v>0</v>
      </c>
      <c r="FD16" s="289"/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71"/>
      <c r="GJ16" s="71"/>
      <c r="GK16" s="294">
        <v>8</v>
      </c>
      <c r="GL16" s="294">
        <v>0</v>
      </c>
      <c r="GM16" s="90">
        <v>0</v>
      </c>
      <c r="GN16" s="90">
        <v>0</v>
      </c>
      <c r="GO16" s="294">
        <v>8</v>
      </c>
      <c r="GP16" s="374">
        <v>0</v>
      </c>
      <c r="GQ16" s="374">
        <v>0</v>
      </c>
      <c r="GR16" s="374">
        <v>0</v>
      </c>
      <c r="GS16" s="90">
        <v>8.5</v>
      </c>
      <c r="GT16" s="90">
        <v>0</v>
      </c>
      <c r="GU16" s="90">
        <v>0</v>
      </c>
      <c r="GV16" s="90">
        <v>0</v>
      </c>
      <c r="GW16" s="90">
        <v>0</v>
      </c>
      <c r="GX16" s="90">
        <v>0</v>
      </c>
      <c r="GY16" s="90"/>
      <c r="GZ16" s="90"/>
      <c r="HA16" s="266">
        <f t="shared" si="40"/>
        <v>24.5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2"/>
        <v>0</v>
      </c>
      <c r="HP16" s="8">
        <f t="shared" si="43"/>
        <v>0</v>
      </c>
      <c r="HQ16" s="358">
        <v>400</v>
      </c>
      <c r="HR16" s="266"/>
      <c r="HS16" s="358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18"/>
      <c r="HZ16" s="318"/>
      <c r="IA16" s="278"/>
      <c r="IB16" s="274"/>
      <c r="IC16" s="181">
        <v>8.9</v>
      </c>
      <c r="ID16" s="294">
        <v>2.2250000000000001</v>
      </c>
      <c r="IE16" s="279"/>
      <c r="IF16" s="279"/>
      <c r="IG16" s="8">
        <f t="shared" si="46"/>
        <v>8.9</v>
      </c>
      <c r="IH16" s="8">
        <f t="shared" si="47"/>
        <v>2.2250000000000001</v>
      </c>
      <c r="II16" s="8">
        <v>205</v>
      </c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0"/>
      <c r="JF16" s="320"/>
      <c r="JG16" s="8">
        <f t="shared" si="48"/>
        <v>20.62</v>
      </c>
      <c r="JH16" s="8">
        <f t="shared" si="49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294"/>
      <c r="JN16" s="294"/>
      <c r="JO16" s="358">
        <v>51.55</v>
      </c>
      <c r="JP16" s="294">
        <v>11</v>
      </c>
      <c r="JQ16" s="358">
        <v>26.8</v>
      </c>
      <c r="JR16" s="294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89"/>
      <c r="KR16" s="74"/>
      <c r="KS16" s="74"/>
      <c r="KT16" s="74"/>
      <c r="KU16" s="118">
        <f t="shared" si="53"/>
        <v>0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294">
        <v>0</v>
      </c>
      <c r="LM16" s="79">
        <v>24.02</v>
      </c>
      <c r="LN16" s="376">
        <v>0</v>
      </c>
      <c r="LO16" s="79">
        <v>6.5750000000000002</v>
      </c>
      <c r="LP16" s="386">
        <v>0</v>
      </c>
      <c r="LQ16" s="75"/>
      <c r="LR16" s="297"/>
      <c r="LS16" s="285"/>
      <c r="LT16" s="285"/>
      <c r="LU16" s="4">
        <f t="shared" si="61"/>
        <v>54.795000000000002</v>
      </c>
      <c r="LV16" s="4">
        <f t="shared" si="62"/>
        <v>0</v>
      </c>
      <c r="LW16" s="286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8">
        <v>25.75</v>
      </c>
      <c r="MF16" s="313"/>
      <c r="MG16" s="75">
        <v>35.020000000000003</v>
      </c>
      <c r="MH16" s="74"/>
      <c r="MI16" s="9"/>
      <c r="MJ16" s="4"/>
      <c r="MK16" s="4">
        <f t="shared" si="65"/>
        <v>60.77</v>
      </c>
      <c r="ML16" s="4">
        <f t="shared" si="66"/>
        <v>0</v>
      </c>
      <c r="MM16" s="379">
        <v>0</v>
      </c>
      <c r="MN16" s="380">
        <v>0</v>
      </c>
      <c r="MO16" s="110">
        <v>0</v>
      </c>
      <c r="MP16" s="295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80">
        <v>6.56</v>
      </c>
      <c r="NB16" s="381">
        <v>0.9</v>
      </c>
      <c r="NC16" s="4">
        <f t="shared" si="73"/>
        <v>6.56</v>
      </c>
      <c r="ND16" s="4">
        <f t="shared" si="74"/>
        <v>0.9</v>
      </c>
      <c r="NE16" s="271"/>
      <c r="NF16" s="271"/>
      <c r="NG16" s="271">
        <f t="shared" si="75"/>
        <v>0</v>
      </c>
      <c r="NH16" s="271">
        <f t="shared" si="76"/>
        <v>0</v>
      </c>
      <c r="NI16" s="271"/>
      <c r="NJ16" s="271"/>
      <c r="NK16" s="271">
        <f t="shared" si="77"/>
        <v>0</v>
      </c>
      <c r="NL16" s="271">
        <f t="shared" si="78"/>
        <v>0</v>
      </c>
      <c r="NM16" s="269"/>
      <c r="NN16" s="271"/>
      <c r="NO16" s="271">
        <f t="shared" si="79"/>
        <v>0</v>
      </c>
      <c r="NP16" s="271">
        <f t="shared" si="80"/>
        <v>0</v>
      </c>
      <c r="NQ16" s="382">
        <v>0</v>
      </c>
      <c r="NR16" s="351"/>
      <c r="NS16" s="382">
        <v>0</v>
      </c>
      <c r="NT16" s="351"/>
      <c r="NU16" s="382">
        <v>0</v>
      </c>
      <c r="NV16" s="351"/>
      <c r="NW16" s="382">
        <v>0</v>
      </c>
      <c r="NX16" s="351"/>
      <c r="NY16" s="382">
        <v>0</v>
      </c>
      <c r="NZ16" s="351"/>
      <c r="OA16" s="4">
        <f t="shared" si="12"/>
        <v>0</v>
      </c>
      <c r="OB16" s="4">
        <f t="shared" si="13"/>
        <v>0</v>
      </c>
      <c r="OC16" s="74">
        <v>0</v>
      </c>
      <c r="OD16" s="4"/>
      <c r="OE16" s="384">
        <v>0</v>
      </c>
      <c r="OF16" s="4"/>
      <c r="OG16" s="384">
        <v>0</v>
      </c>
      <c r="OH16" s="4"/>
      <c r="OI16" s="74">
        <v>0</v>
      </c>
      <c r="OJ16" s="4"/>
      <c r="OK16" s="4">
        <f t="shared" si="81"/>
        <v>0</v>
      </c>
      <c r="OL16" s="4">
        <f t="shared" si="82"/>
        <v>0</v>
      </c>
      <c r="OM16" s="387">
        <v>0</v>
      </c>
      <c r="ON16" s="271"/>
      <c r="OO16" s="388">
        <v>0</v>
      </c>
      <c r="OP16" s="271"/>
      <c r="OQ16" s="388">
        <v>0</v>
      </c>
      <c r="OR16" s="181"/>
      <c r="OS16" s="181">
        <f t="shared" si="83"/>
        <v>0</v>
      </c>
      <c r="OT16" s="181">
        <f t="shared" si="84"/>
        <v>0</v>
      </c>
      <c r="OU16" s="271"/>
      <c r="OV16" s="271"/>
      <c r="OW16" s="271">
        <f t="shared" si="14"/>
        <v>0</v>
      </c>
      <c r="OX16" s="271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10.31</v>
      </c>
      <c r="N17" s="71">
        <v>2.0620000000000003</v>
      </c>
      <c r="O17" s="75">
        <v>19.34</v>
      </c>
      <c r="P17" s="71">
        <v>3.8680000000000003</v>
      </c>
      <c r="Q17" s="118"/>
      <c r="R17" s="78"/>
      <c r="S17" s="288"/>
      <c r="T17" s="288"/>
      <c r="U17" s="78"/>
      <c r="V17" s="78"/>
      <c r="W17" s="78">
        <f t="shared" si="16"/>
        <v>29.65</v>
      </c>
      <c r="X17" s="78">
        <f t="shared" si="17"/>
        <v>29.65</v>
      </c>
      <c r="Y17" s="78">
        <v>5</v>
      </c>
      <c r="Z17" s="7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6">
        <v>115</v>
      </c>
      <c r="AL17" s="301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115</v>
      </c>
      <c r="AV17" s="4">
        <f t="shared" si="2"/>
        <v>34.5</v>
      </c>
      <c r="AW17" s="78">
        <v>2</v>
      </c>
      <c r="AX17" s="78">
        <v>0.85</v>
      </c>
      <c r="AY17" s="281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19</v>
      </c>
      <c r="BF17" s="78">
        <v>2.7056</v>
      </c>
      <c r="BG17" s="305">
        <v>8</v>
      </c>
      <c r="BH17" s="306">
        <v>1.1392</v>
      </c>
      <c r="BI17" s="305"/>
      <c r="BJ17" s="306"/>
      <c r="BK17" s="289">
        <v>3</v>
      </c>
      <c r="BL17" s="78">
        <v>0.42720000000000002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87"/>
      <c r="CI17" s="358">
        <v>20.6</v>
      </c>
      <c r="CJ17" s="287">
        <v>6.5</v>
      </c>
      <c r="CK17" s="352"/>
      <c r="CL17" s="352"/>
      <c r="CM17" s="358">
        <v>5.15</v>
      </c>
      <c r="CN17" s="294">
        <v>1.5</v>
      </c>
      <c r="CO17" s="8">
        <f t="shared" si="23"/>
        <v>25.75</v>
      </c>
      <c r="CP17" s="8">
        <f t="shared" si="24"/>
        <v>8</v>
      </c>
      <c r="CQ17" s="367">
        <v>247.40625</v>
      </c>
      <c r="CR17" s="353"/>
      <c r="CS17" s="353"/>
      <c r="CT17" s="270"/>
      <c r="CU17" s="368">
        <v>18.556701030927837</v>
      </c>
      <c r="CV17" s="271"/>
      <c r="CW17" s="369">
        <v>63.814432989690722</v>
      </c>
      <c r="CX17" s="300"/>
      <c r="CY17" s="300"/>
      <c r="CZ17" s="300"/>
      <c r="DA17" s="307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0">
        <v>41.1</v>
      </c>
      <c r="DL17" s="370">
        <v>13.7</v>
      </c>
      <c r="DM17" s="288">
        <f t="shared" si="29"/>
        <v>41.1</v>
      </c>
      <c r="DN17" s="288">
        <f t="shared" si="30"/>
        <v>13.7</v>
      </c>
      <c r="DO17" s="370">
        <v>39.869999999999997</v>
      </c>
      <c r="DP17" s="37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1">
        <v>39.17</v>
      </c>
      <c r="EH17" s="372">
        <v>9.7925000000000004</v>
      </c>
      <c r="EI17" s="91">
        <v>154.63999999999999</v>
      </c>
      <c r="EJ17" s="91">
        <v>38.659999999999997</v>
      </c>
      <c r="EK17" s="288">
        <v>53.61</v>
      </c>
      <c r="EL17" s="291">
        <v>13.4025</v>
      </c>
      <c r="EM17" s="354"/>
      <c r="EN17" s="354"/>
      <c r="EO17" s="292"/>
      <c r="EP17" s="292"/>
      <c r="EQ17" s="8">
        <f t="shared" si="32"/>
        <v>247.42000000000002</v>
      </c>
      <c r="ER17" s="8">
        <f t="shared" si="33"/>
        <v>61.855000000000004</v>
      </c>
      <c r="ES17" s="271"/>
      <c r="ET17" s="271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3">
        <v>29</v>
      </c>
      <c r="FB17" s="293"/>
      <c r="FC17" s="110">
        <v>0</v>
      </c>
      <c r="FD17" s="289"/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71"/>
      <c r="GJ17" s="71"/>
      <c r="GK17" s="294">
        <v>8</v>
      </c>
      <c r="GL17" s="294">
        <v>0</v>
      </c>
      <c r="GM17" s="90">
        <v>0</v>
      </c>
      <c r="GN17" s="90">
        <v>0</v>
      </c>
      <c r="GO17" s="294">
        <v>8</v>
      </c>
      <c r="GP17" s="374">
        <v>0</v>
      </c>
      <c r="GQ17" s="374">
        <v>0</v>
      </c>
      <c r="GR17" s="374">
        <v>0</v>
      </c>
      <c r="GS17" s="90">
        <v>8.5</v>
      </c>
      <c r="GT17" s="90">
        <v>0</v>
      </c>
      <c r="GU17" s="90">
        <v>0</v>
      </c>
      <c r="GV17" s="90">
        <v>0</v>
      </c>
      <c r="GW17" s="90">
        <v>0</v>
      </c>
      <c r="GX17" s="90">
        <v>0</v>
      </c>
      <c r="GY17" s="90"/>
      <c r="GZ17" s="90"/>
      <c r="HA17" s="266">
        <f t="shared" si="40"/>
        <v>24.5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2"/>
        <v>0</v>
      </c>
      <c r="HP17" s="8">
        <f t="shared" si="43"/>
        <v>0</v>
      </c>
      <c r="HQ17" s="358">
        <v>400</v>
      </c>
      <c r="HR17" s="266"/>
      <c r="HS17" s="358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18"/>
      <c r="HZ17" s="318"/>
      <c r="IA17" s="278"/>
      <c r="IB17" s="274"/>
      <c r="IC17" s="181">
        <v>8.9</v>
      </c>
      <c r="ID17" s="294">
        <v>2.2250000000000001</v>
      </c>
      <c r="IE17" s="279"/>
      <c r="IF17" s="279"/>
      <c r="IG17" s="8">
        <f t="shared" si="46"/>
        <v>8.9</v>
      </c>
      <c r="IH17" s="8">
        <f t="shared" si="47"/>
        <v>2.2250000000000001</v>
      </c>
      <c r="II17" s="8">
        <v>205</v>
      </c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0"/>
      <c r="JF17" s="320"/>
      <c r="JG17" s="8">
        <f t="shared" si="48"/>
        <v>20.62</v>
      </c>
      <c r="JH17" s="8">
        <f t="shared" si="49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294"/>
      <c r="JN17" s="294"/>
      <c r="JO17" s="358">
        <v>51.55</v>
      </c>
      <c r="JP17" s="294">
        <v>11</v>
      </c>
      <c r="JQ17" s="358">
        <v>26.8</v>
      </c>
      <c r="JR17" s="294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89"/>
      <c r="KR17" s="74"/>
      <c r="KS17" s="74"/>
      <c r="KT17" s="74"/>
      <c r="KU17" s="118">
        <f t="shared" si="53"/>
        <v>0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294">
        <v>0</v>
      </c>
      <c r="LM17" s="79">
        <v>24.02</v>
      </c>
      <c r="LN17" s="376">
        <v>0</v>
      </c>
      <c r="LO17" s="79">
        <v>6.5750000000000002</v>
      </c>
      <c r="LP17" s="386">
        <v>0</v>
      </c>
      <c r="LQ17" s="75"/>
      <c r="LR17" s="297"/>
      <c r="LS17" s="285"/>
      <c r="LT17" s="285"/>
      <c r="LU17" s="4">
        <f t="shared" si="61"/>
        <v>54.795000000000002</v>
      </c>
      <c r="LV17" s="4">
        <f t="shared" si="62"/>
        <v>0</v>
      </c>
      <c r="LW17" s="286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8">
        <v>25.75</v>
      </c>
      <c r="MF17" s="313"/>
      <c r="MG17" s="75">
        <v>35.020000000000003</v>
      </c>
      <c r="MH17" s="74"/>
      <c r="MI17" s="9"/>
      <c r="MJ17" s="4"/>
      <c r="MK17" s="4">
        <f t="shared" si="65"/>
        <v>60.77</v>
      </c>
      <c r="ML17" s="4">
        <f t="shared" si="66"/>
        <v>0</v>
      </c>
      <c r="MM17" s="379">
        <v>0</v>
      </c>
      <c r="MN17" s="380">
        <v>0</v>
      </c>
      <c r="MO17" s="110">
        <v>0</v>
      </c>
      <c r="MP17" s="295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80">
        <v>6.56</v>
      </c>
      <c r="NB17" s="381">
        <v>0.9</v>
      </c>
      <c r="NC17" s="4">
        <f t="shared" si="73"/>
        <v>6.56</v>
      </c>
      <c r="ND17" s="4">
        <f t="shared" si="74"/>
        <v>0.9</v>
      </c>
      <c r="NE17" s="271"/>
      <c r="NF17" s="271"/>
      <c r="NG17" s="271">
        <f t="shared" si="75"/>
        <v>0</v>
      </c>
      <c r="NH17" s="271">
        <f t="shared" si="76"/>
        <v>0</v>
      </c>
      <c r="NI17" s="271"/>
      <c r="NJ17" s="271"/>
      <c r="NK17" s="271">
        <f t="shared" si="77"/>
        <v>0</v>
      </c>
      <c r="NL17" s="271">
        <f t="shared" si="78"/>
        <v>0</v>
      </c>
      <c r="NM17" s="269"/>
      <c r="NN17" s="271"/>
      <c r="NO17" s="271">
        <f t="shared" si="79"/>
        <v>0</v>
      </c>
      <c r="NP17" s="271">
        <f t="shared" si="80"/>
        <v>0</v>
      </c>
      <c r="NQ17" s="382">
        <v>0</v>
      </c>
      <c r="NR17" s="351"/>
      <c r="NS17" s="382">
        <v>0</v>
      </c>
      <c r="NT17" s="351"/>
      <c r="NU17" s="382">
        <v>0</v>
      </c>
      <c r="NV17" s="351"/>
      <c r="NW17" s="382">
        <v>0</v>
      </c>
      <c r="NX17" s="351"/>
      <c r="NY17" s="382">
        <v>0</v>
      </c>
      <c r="NZ17" s="351"/>
      <c r="OA17" s="4">
        <f t="shared" si="12"/>
        <v>0</v>
      </c>
      <c r="OB17" s="4">
        <f t="shared" si="13"/>
        <v>0</v>
      </c>
      <c r="OC17" s="74">
        <v>0</v>
      </c>
      <c r="OD17" s="4"/>
      <c r="OE17" s="384">
        <v>0</v>
      </c>
      <c r="OF17" s="4"/>
      <c r="OG17" s="384">
        <v>0</v>
      </c>
      <c r="OH17" s="4"/>
      <c r="OI17" s="74">
        <v>0</v>
      </c>
      <c r="OJ17" s="4"/>
      <c r="OK17" s="4">
        <f t="shared" si="81"/>
        <v>0</v>
      </c>
      <c r="OL17" s="4">
        <f t="shared" si="82"/>
        <v>0</v>
      </c>
      <c r="OM17" s="387">
        <v>0</v>
      </c>
      <c r="ON17" s="271"/>
      <c r="OO17" s="388">
        <v>0</v>
      </c>
      <c r="OP17" s="271"/>
      <c r="OQ17" s="388">
        <v>0</v>
      </c>
      <c r="OR17" s="181"/>
      <c r="OS17" s="181">
        <f t="shared" si="83"/>
        <v>0</v>
      </c>
      <c r="OT17" s="181">
        <f t="shared" si="84"/>
        <v>0</v>
      </c>
      <c r="OU17" s="271"/>
      <c r="OV17" s="271"/>
      <c r="OW17" s="271">
        <f t="shared" si="14"/>
        <v>0</v>
      </c>
      <c r="OX17" s="271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10.31</v>
      </c>
      <c r="N18" s="71">
        <v>2.0620000000000003</v>
      </c>
      <c r="O18" s="75">
        <v>19.34</v>
      </c>
      <c r="P18" s="71">
        <v>3.8680000000000003</v>
      </c>
      <c r="Q18" s="118"/>
      <c r="R18" s="78"/>
      <c r="S18" s="288"/>
      <c r="T18" s="288"/>
      <c r="U18" s="78"/>
      <c r="V18" s="78"/>
      <c r="W18" s="78">
        <f t="shared" si="16"/>
        <v>29.65</v>
      </c>
      <c r="X18" s="78">
        <f t="shared" si="17"/>
        <v>29.65</v>
      </c>
      <c r="Y18" s="78">
        <v>5</v>
      </c>
      <c r="Z18" s="7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6">
        <v>115</v>
      </c>
      <c r="AL18" s="301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115</v>
      </c>
      <c r="AV18" s="4">
        <f t="shared" si="2"/>
        <v>34.5</v>
      </c>
      <c r="AW18" s="78">
        <v>2</v>
      </c>
      <c r="AX18" s="78">
        <v>0.85</v>
      </c>
      <c r="AY18" s="281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19</v>
      </c>
      <c r="BF18" s="78">
        <v>2.7056</v>
      </c>
      <c r="BG18" s="305">
        <v>8</v>
      </c>
      <c r="BH18" s="306">
        <v>1.1392</v>
      </c>
      <c r="BI18" s="305"/>
      <c r="BJ18" s="306"/>
      <c r="BK18" s="289">
        <v>3</v>
      </c>
      <c r="BL18" s="78">
        <v>0.42720000000000002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87"/>
      <c r="CI18" s="358">
        <v>20.6</v>
      </c>
      <c r="CJ18" s="287">
        <v>6.5</v>
      </c>
      <c r="CK18" s="352"/>
      <c r="CL18" s="352"/>
      <c r="CM18" s="358">
        <v>5.15</v>
      </c>
      <c r="CN18" s="294">
        <v>1.5</v>
      </c>
      <c r="CO18" s="8">
        <f t="shared" si="23"/>
        <v>25.75</v>
      </c>
      <c r="CP18" s="8">
        <f t="shared" si="24"/>
        <v>8</v>
      </c>
      <c r="CQ18" s="367">
        <v>247.40625</v>
      </c>
      <c r="CR18" s="353"/>
      <c r="CS18" s="353"/>
      <c r="CT18" s="270"/>
      <c r="CU18" s="368">
        <v>18.556701030927837</v>
      </c>
      <c r="CV18" s="271"/>
      <c r="CW18" s="369">
        <v>63.814432989690722</v>
      </c>
      <c r="CX18" s="300"/>
      <c r="CY18" s="300"/>
      <c r="CZ18" s="300"/>
      <c r="DA18" s="307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0">
        <v>41.1</v>
      </c>
      <c r="DL18" s="370">
        <v>13.7</v>
      </c>
      <c r="DM18" s="288">
        <f t="shared" si="29"/>
        <v>41.1</v>
      </c>
      <c r="DN18" s="288">
        <f t="shared" si="30"/>
        <v>13.7</v>
      </c>
      <c r="DO18" s="370">
        <v>39.869999999999997</v>
      </c>
      <c r="DP18" s="37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1">
        <v>39.17</v>
      </c>
      <c r="EH18" s="372">
        <v>9.7925000000000004</v>
      </c>
      <c r="EI18" s="91">
        <v>154.63999999999999</v>
      </c>
      <c r="EJ18" s="91">
        <v>38.659999999999997</v>
      </c>
      <c r="EK18" s="288">
        <v>53.61</v>
      </c>
      <c r="EL18" s="291">
        <v>13.4025</v>
      </c>
      <c r="EM18" s="354"/>
      <c r="EN18" s="354"/>
      <c r="EO18" s="292"/>
      <c r="EP18" s="292"/>
      <c r="EQ18" s="8">
        <f t="shared" si="32"/>
        <v>247.42000000000002</v>
      </c>
      <c r="ER18" s="8">
        <f t="shared" si="33"/>
        <v>61.855000000000004</v>
      </c>
      <c r="ES18" s="271"/>
      <c r="ET18" s="271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3">
        <v>29</v>
      </c>
      <c r="FB18" s="293"/>
      <c r="FC18" s="110">
        <v>0</v>
      </c>
      <c r="FD18" s="289"/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71"/>
      <c r="GJ18" s="71"/>
      <c r="GK18" s="294">
        <v>8</v>
      </c>
      <c r="GL18" s="294">
        <v>0</v>
      </c>
      <c r="GM18" s="90">
        <v>0</v>
      </c>
      <c r="GN18" s="90">
        <v>0</v>
      </c>
      <c r="GO18" s="294">
        <v>8</v>
      </c>
      <c r="GP18" s="374">
        <v>0</v>
      </c>
      <c r="GQ18" s="374">
        <v>0</v>
      </c>
      <c r="GR18" s="374">
        <v>0</v>
      </c>
      <c r="GS18" s="90">
        <v>8.5</v>
      </c>
      <c r="GT18" s="90">
        <v>0</v>
      </c>
      <c r="GU18" s="90">
        <v>0</v>
      </c>
      <c r="GV18" s="90">
        <v>0</v>
      </c>
      <c r="GW18" s="90">
        <v>0</v>
      </c>
      <c r="GX18" s="90">
        <v>0</v>
      </c>
      <c r="GY18" s="90"/>
      <c r="GZ18" s="90"/>
      <c r="HA18" s="266">
        <f t="shared" si="40"/>
        <v>24.5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2"/>
        <v>0</v>
      </c>
      <c r="HP18" s="8">
        <f t="shared" si="43"/>
        <v>0</v>
      </c>
      <c r="HQ18" s="358">
        <v>400</v>
      </c>
      <c r="HR18" s="266"/>
      <c r="HS18" s="358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18"/>
      <c r="HZ18" s="318"/>
      <c r="IA18" s="278"/>
      <c r="IB18" s="274"/>
      <c r="IC18" s="181">
        <v>8.9</v>
      </c>
      <c r="ID18" s="294">
        <v>2.2250000000000001</v>
      </c>
      <c r="IE18" s="279"/>
      <c r="IF18" s="279"/>
      <c r="IG18" s="8">
        <f t="shared" si="46"/>
        <v>8.9</v>
      </c>
      <c r="IH18" s="8">
        <f t="shared" si="47"/>
        <v>2.2250000000000001</v>
      </c>
      <c r="II18" s="8">
        <v>205</v>
      </c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0"/>
      <c r="JF18" s="320"/>
      <c r="JG18" s="8">
        <f t="shared" si="48"/>
        <v>20.62</v>
      </c>
      <c r="JH18" s="8">
        <f t="shared" si="49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294"/>
      <c r="JN18" s="294"/>
      <c r="JO18" s="358">
        <v>51.55</v>
      </c>
      <c r="JP18" s="294">
        <v>11</v>
      </c>
      <c r="JQ18" s="358">
        <v>26.8</v>
      </c>
      <c r="JR18" s="294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89"/>
      <c r="KR18" s="74"/>
      <c r="KS18" s="74"/>
      <c r="KT18" s="74"/>
      <c r="KU18" s="118">
        <f t="shared" si="53"/>
        <v>0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294">
        <v>0</v>
      </c>
      <c r="LM18" s="79">
        <v>24.02</v>
      </c>
      <c r="LN18" s="376">
        <v>0</v>
      </c>
      <c r="LO18" s="79">
        <v>6.5750000000000002</v>
      </c>
      <c r="LP18" s="386">
        <v>0</v>
      </c>
      <c r="LQ18" s="75"/>
      <c r="LR18" s="297"/>
      <c r="LS18" s="285"/>
      <c r="LT18" s="285"/>
      <c r="LU18" s="4">
        <f t="shared" si="61"/>
        <v>54.795000000000002</v>
      </c>
      <c r="LV18" s="4">
        <f t="shared" si="62"/>
        <v>0</v>
      </c>
      <c r="LW18" s="286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8">
        <v>25.75</v>
      </c>
      <c r="MF18" s="313"/>
      <c r="MG18" s="75">
        <v>35.020000000000003</v>
      </c>
      <c r="MH18" s="74"/>
      <c r="MI18" s="9"/>
      <c r="MJ18" s="4"/>
      <c r="MK18" s="4">
        <f t="shared" si="65"/>
        <v>60.77</v>
      </c>
      <c r="ML18" s="4">
        <f t="shared" si="66"/>
        <v>0</v>
      </c>
      <c r="MM18" s="379">
        <v>0</v>
      </c>
      <c r="MN18" s="380">
        <v>0</v>
      </c>
      <c r="MO18" s="110">
        <v>0</v>
      </c>
      <c r="MP18" s="295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80">
        <v>6.56</v>
      </c>
      <c r="NB18" s="381">
        <v>0.9</v>
      </c>
      <c r="NC18" s="4">
        <f t="shared" si="73"/>
        <v>6.56</v>
      </c>
      <c r="ND18" s="4">
        <f t="shared" si="74"/>
        <v>0.9</v>
      </c>
      <c r="NE18" s="271"/>
      <c r="NF18" s="271"/>
      <c r="NG18" s="271">
        <f t="shared" si="75"/>
        <v>0</v>
      </c>
      <c r="NH18" s="271">
        <f t="shared" si="76"/>
        <v>0</v>
      </c>
      <c r="NI18" s="271"/>
      <c r="NJ18" s="271"/>
      <c r="NK18" s="271">
        <f t="shared" si="77"/>
        <v>0</v>
      </c>
      <c r="NL18" s="271">
        <f t="shared" si="78"/>
        <v>0</v>
      </c>
      <c r="NM18" s="269"/>
      <c r="NN18" s="271"/>
      <c r="NO18" s="271">
        <f t="shared" si="79"/>
        <v>0</v>
      </c>
      <c r="NP18" s="271">
        <f t="shared" si="80"/>
        <v>0</v>
      </c>
      <c r="NQ18" s="382">
        <v>0</v>
      </c>
      <c r="NR18" s="351"/>
      <c r="NS18" s="382">
        <v>0</v>
      </c>
      <c r="NT18" s="351"/>
      <c r="NU18" s="382">
        <v>0</v>
      </c>
      <c r="NV18" s="351"/>
      <c r="NW18" s="382">
        <v>0</v>
      </c>
      <c r="NX18" s="351"/>
      <c r="NY18" s="382">
        <v>0</v>
      </c>
      <c r="NZ18" s="351"/>
      <c r="OA18" s="4">
        <f t="shared" si="12"/>
        <v>0</v>
      </c>
      <c r="OB18" s="4">
        <f t="shared" si="13"/>
        <v>0</v>
      </c>
      <c r="OC18" s="74">
        <v>0</v>
      </c>
      <c r="OD18" s="4"/>
      <c r="OE18" s="384">
        <v>0</v>
      </c>
      <c r="OF18" s="4"/>
      <c r="OG18" s="384">
        <v>0</v>
      </c>
      <c r="OH18" s="4"/>
      <c r="OI18" s="74">
        <v>0</v>
      </c>
      <c r="OJ18" s="4"/>
      <c r="OK18" s="4">
        <f t="shared" si="81"/>
        <v>0</v>
      </c>
      <c r="OL18" s="4">
        <f t="shared" si="82"/>
        <v>0</v>
      </c>
      <c r="OM18" s="387">
        <v>0</v>
      </c>
      <c r="ON18" s="271"/>
      <c r="OO18" s="388">
        <v>0</v>
      </c>
      <c r="OP18" s="271"/>
      <c r="OQ18" s="388">
        <v>0</v>
      </c>
      <c r="OR18" s="181"/>
      <c r="OS18" s="181">
        <f t="shared" si="83"/>
        <v>0</v>
      </c>
      <c r="OT18" s="181">
        <f t="shared" si="84"/>
        <v>0</v>
      </c>
      <c r="OU18" s="271"/>
      <c r="OV18" s="271"/>
      <c r="OW18" s="271">
        <f t="shared" si="14"/>
        <v>0</v>
      </c>
      <c r="OX18" s="271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10.31</v>
      </c>
      <c r="N19" s="71">
        <v>2.0620000000000003</v>
      </c>
      <c r="O19" s="75">
        <v>19.34</v>
      </c>
      <c r="P19" s="71">
        <v>3.8680000000000003</v>
      </c>
      <c r="Q19" s="118"/>
      <c r="R19" s="78"/>
      <c r="S19" s="288"/>
      <c r="T19" s="288"/>
      <c r="U19" s="78"/>
      <c r="V19" s="78"/>
      <c r="W19" s="78">
        <f t="shared" si="16"/>
        <v>29.65</v>
      </c>
      <c r="X19" s="78">
        <f t="shared" si="17"/>
        <v>29.65</v>
      </c>
      <c r="Y19" s="78">
        <v>5</v>
      </c>
      <c r="Z19" s="7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6">
        <v>115</v>
      </c>
      <c r="AL19" s="301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115</v>
      </c>
      <c r="AV19" s="4">
        <f t="shared" si="2"/>
        <v>34.5</v>
      </c>
      <c r="AW19" s="78">
        <v>2</v>
      </c>
      <c r="AX19" s="78">
        <v>0.85</v>
      </c>
      <c r="AY19" s="281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19</v>
      </c>
      <c r="BF19" s="78">
        <v>2.7056</v>
      </c>
      <c r="BG19" s="305">
        <v>8</v>
      </c>
      <c r="BH19" s="306">
        <v>1.1392</v>
      </c>
      <c r="BI19" s="305"/>
      <c r="BJ19" s="306"/>
      <c r="BK19" s="289">
        <v>3</v>
      </c>
      <c r="BL19" s="78">
        <v>0.42720000000000002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87"/>
      <c r="CI19" s="358">
        <v>20.6</v>
      </c>
      <c r="CJ19" s="287">
        <v>6.5</v>
      </c>
      <c r="CK19" s="352"/>
      <c r="CL19" s="352"/>
      <c r="CM19" s="358">
        <v>5.15</v>
      </c>
      <c r="CN19" s="294">
        <v>1.5</v>
      </c>
      <c r="CO19" s="8">
        <f t="shared" si="23"/>
        <v>25.75</v>
      </c>
      <c r="CP19" s="8">
        <f t="shared" si="24"/>
        <v>8</v>
      </c>
      <c r="CQ19" s="367">
        <v>247.40625</v>
      </c>
      <c r="CR19" s="353"/>
      <c r="CS19" s="353"/>
      <c r="CT19" s="270"/>
      <c r="CU19" s="368">
        <v>18.556701030927837</v>
      </c>
      <c r="CV19" s="271"/>
      <c r="CW19" s="369">
        <v>63.814432989690722</v>
      </c>
      <c r="CX19" s="300"/>
      <c r="CY19" s="300"/>
      <c r="CZ19" s="300"/>
      <c r="DA19" s="307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0">
        <v>41.1</v>
      </c>
      <c r="DL19" s="370">
        <v>13.7</v>
      </c>
      <c r="DM19" s="288">
        <f t="shared" si="29"/>
        <v>41.1</v>
      </c>
      <c r="DN19" s="288">
        <f t="shared" si="30"/>
        <v>13.7</v>
      </c>
      <c r="DO19" s="370">
        <v>39.869999999999997</v>
      </c>
      <c r="DP19" s="37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1">
        <v>39.17</v>
      </c>
      <c r="EH19" s="372">
        <v>9.7925000000000004</v>
      </c>
      <c r="EI19" s="91">
        <v>154.63999999999999</v>
      </c>
      <c r="EJ19" s="91">
        <v>38.659999999999997</v>
      </c>
      <c r="EK19" s="288">
        <v>53.61</v>
      </c>
      <c r="EL19" s="291">
        <v>13.4025</v>
      </c>
      <c r="EM19" s="354"/>
      <c r="EN19" s="354"/>
      <c r="EO19" s="292"/>
      <c r="EP19" s="292"/>
      <c r="EQ19" s="8">
        <f t="shared" si="32"/>
        <v>247.42000000000002</v>
      </c>
      <c r="ER19" s="8">
        <f t="shared" si="33"/>
        <v>61.855000000000004</v>
      </c>
      <c r="ES19" s="271"/>
      <c r="ET19" s="271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3">
        <v>29</v>
      </c>
      <c r="FB19" s="293"/>
      <c r="FC19" s="110">
        <v>0</v>
      </c>
      <c r="FD19" s="289"/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71"/>
      <c r="GJ19" s="71"/>
      <c r="GK19" s="294">
        <v>8</v>
      </c>
      <c r="GL19" s="294">
        <v>0</v>
      </c>
      <c r="GM19" s="90">
        <v>0</v>
      </c>
      <c r="GN19" s="90">
        <v>0</v>
      </c>
      <c r="GO19" s="294">
        <v>8</v>
      </c>
      <c r="GP19" s="374">
        <v>0</v>
      </c>
      <c r="GQ19" s="374">
        <v>0</v>
      </c>
      <c r="GR19" s="374">
        <v>0</v>
      </c>
      <c r="GS19" s="90">
        <v>8.5</v>
      </c>
      <c r="GT19" s="90">
        <v>0</v>
      </c>
      <c r="GU19" s="90">
        <v>0</v>
      </c>
      <c r="GV19" s="90">
        <v>0</v>
      </c>
      <c r="GW19" s="90">
        <v>0</v>
      </c>
      <c r="GX19" s="90">
        <v>0</v>
      </c>
      <c r="GY19" s="90"/>
      <c r="GZ19" s="90"/>
      <c r="HA19" s="266">
        <f t="shared" si="40"/>
        <v>24.5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2"/>
        <v>0</v>
      </c>
      <c r="HP19" s="8">
        <f t="shared" si="43"/>
        <v>0</v>
      </c>
      <c r="HQ19" s="358">
        <v>400</v>
      </c>
      <c r="HR19" s="266"/>
      <c r="HS19" s="358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18"/>
      <c r="HZ19" s="318"/>
      <c r="IA19" s="278"/>
      <c r="IB19" s="274"/>
      <c r="IC19" s="181">
        <v>8.9</v>
      </c>
      <c r="ID19" s="294">
        <v>2.2250000000000001</v>
      </c>
      <c r="IE19" s="279"/>
      <c r="IF19" s="279"/>
      <c r="IG19" s="8">
        <f t="shared" si="46"/>
        <v>8.9</v>
      </c>
      <c r="IH19" s="8">
        <f t="shared" si="47"/>
        <v>2.2250000000000001</v>
      </c>
      <c r="II19" s="8">
        <v>205</v>
      </c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0"/>
      <c r="JF19" s="320"/>
      <c r="JG19" s="8">
        <f t="shared" si="48"/>
        <v>20.62</v>
      </c>
      <c r="JH19" s="8">
        <f t="shared" si="49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294"/>
      <c r="JN19" s="294"/>
      <c r="JO19" s="358">
        <v>51.55</v>
      </c>
      <c r="JP19" s="294">
        <v>11</v>
      </c>
      <c r="JQ19" s="358">
        <v>26.8</v>
      </c>
      <c r="JR19" s="294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89"/>
      <c r="KR19" s="74"/>
      <c r="KS19" s="74"/>
      <c r="KT19" s="74"/>
      <c r="KU19" s="118">
        <f t="shared" si="53"/>
        <v>0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294">
        <v>0</v>
      </c>
      <c r="LM19" s="79">
        <v>24.02</v>
      </c>
      <c r="LN19" s="376">
        <v>0</v>
      </c>
      <c r="LO19" s="79">
        <v>6.5750000000000002</v>
      </c>
      <c r="LP19" s="386">
        <v>0</v>
      </c>
      <c r="LQ19" s="75"/>
      <c r="LR19" s="297"/>
      <c r="LS19" s="285"/>
      <c r="LT19" s="285"/>
      <c r="LU19" s="4">
        <f t="shared" si="61"/>
        <v>54.795000000000002</v>
      </c>
      <c r="LV19" s="4">
        <f t="shared" si="62"/>
        <v>0</v>
      </c>
      <c r="LW19" s="286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8">
        <v>25.75</v>
      </c>
      <c r="MF19" s="313"/>
      <c r="MG19" s="75">
        <v>35.020000000000003</v>
      </c>
      <c r="MH19" s="74"/>
      <c r="MI19" s="9"/>
      <c r="MJ19" s="4"/>
      <c r="MK19" s="4">
        <f t="shared" si="65"/>
        <v>60.77</v>
      </c>
      <c r="ML19" s="4">
        <f t="shared" si="66"/>
        <v>0</v>
      </c>
      <c r="MM19" s="379">
        <v>0</v>
      </c>
      <c r="MN19" s="380">
        <v>0</v>
      </c>
      <c r="MO19" s="110">
        <v>0</v>
      </c>
      <c r="MP19" s="295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80">
        <v>6.56</v>
      </c>
      <c r="NB19" s="381">
        <v>0.9</v>
      </c>
      <c r="NC19" s="4">
        <f t="shared" si="73"/>
        <v>6.56</v>
      </c>
      <c r="ND19" s="4">
        <f t="shared" si="74"/>
        <v>0.9</v>
      </c>
      <c r="NE19" s="271"/>
      <c r="NF19" s="271"/>
      <c r="NG19" s="271">
        <f t="shared" si="75"/>
        <v>0</v>
      </c>
      <c r="NH19" s="271">
        <f t="shared" si="76"/>
        <v>0</v>
      </c>
      <c r="NI19" s="271"/>
      <c r="NJ19" s="271"/>
      <c r="NK19" s="271">
        <f t="shared" si="77"/>
        <v>0</v>
      </c>
      <c r="NL19" s="271">
        <f t="shared" si="78"/>
        <v>0</v>
      </c>
      <c r="NM19" s="269"/>
      <c r="NN19" s="271"/>
      <c r="NO19" s="271">
        <f t="shared" si="79"/>
        <v>0</v>
      </c>
      <c r="NP19" s="271">
        <f t="shared" si="80"/>
        <v>0</v>
      </c>
      <c r="NQ19" s="382">
        <v>0</v>
      </c>
      <c r="NR19" s="351"/>
      <c r="NS19" s="382">
        <v>0</v>
      </c>
      <c r="NT19" s="351"/>
      <c r="NU19" s="382">
        <v>0</v>
      </c>
      <c r="NV19" s="351"/>
      <c r="NW19" s="382">
        <v>0</v>
      </c>
      <c r="NX19" s="351"/>
      <c r="NY19" s="382">
        <v>0</v>
      </c>
      <c r="NZ19" s="351"/>
      <c r="OA19" s="4">
        <f t="shared" si="12"/>
        <v>0</v>
      </c>
      <c r="OB19" s="4">
        <f t="shared" si="13"/>
        <v>0</v>
      </c>
      <c r="OC19" s="74">
        <v>0</v>
      </c>
      <c r="OD19" s="4"/>
      <c r="OE19" s="384">
        <v>0</v>
      </c>
      <c r="OF19" s="4"/>
      <c r="OG19" s="384">
        <v>0</v>
      </c>
      <c r="OH19" s="4"/>
      <c r="OI19" s="74">
        <v>0</v>
      </c>
      <c r="OJ19" s="4"/>
      <c r="OK19" s="4">
        <f t="shared" si="81"/>
        <v>0</v>
      </c>
      <c r="OL19" s="4">
        <f t="shared" si="82"/>
        <v>0</v>
      </c>
      <c r="OM19" s="387">
        <v>0</v>
      </c>
      <c r="ON19" s="271"/>
      <c r="OO19" s="388">
        <v>0</v>
      </c>
      <c r="OP19" s="271"/>
      <c r="OQ19" s="388">
        <v>0</v>
      </c>
      <c r="OR19" s="181"/>
      <c r="OS19" s="181">
        <f t="shared" si="83"/>
        <v>0</v>
      </c>
      <c r="OT19" s="181">
        <f t="shared" si="84"/>
        <v>0</v>
      </c>
      <c r="OU19" s="271"/>
      <c r="OV19" s="271"/>
      <c r="OW19" s="271">
        <f t="shared" si="14"/>
        <v>0</v>
      </c>
      <c r="OX19" s="271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10.31</v>
      </c>
      <c r="N20" s="71">
        <v>2.0620000000000003</v>
      </c>
      <c r="O20" s="75">
        <v>19.34</v>
      </c>
      <c r="P20" s="71">
        <v>3.8680000000000003</v>
      </c>
      <c r="Q20" s="118"/>
      <c r="R20" s="78"/>
      <c r="S20" s="288"/>
      <c r="T20" s="288"/>
      <c r="U20" s="78"/>
      <c r="V20" s="78"/>
      <c r="W20" s="78">
        <f t="shared" si="16"/>
        <v>29.65</v>
      </c>
      <c r="X20" s="78">
        <f t="shared" si="17"/>
        <v>29.65</v>
      </c>
      <c r="Y20" s="78">
        <v>5</v>
      </c>
      <c r="Z20" s="7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6">
        <v>115</v>
      </c>
      <c r="AL20" s="301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115</v>
      </c>
      <c r="AV20" s="4">
        <f t="shared" si="2"/>
        <v>34.5</v>
      </c>
      <c r="AW20" s="78">
        <v>2</v>
      </c>
      <c r="AX20" s="78">
        <v>0.85</v>
      </c>
      <c r="AY20" s="281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19</v>
      </c>
      <c r="BF20" s="78">
        <v>2.7056</v>
      </c>
      <c r="BG20" s="305">
        <v>8</v>
      </c>
      <c r="BH20" s="306">
        <v>1.1392</v>
      </c>
      <c r="BI20" s="305"/>
      <c r="BJ20" s="306"/>
      <c r="BK20" s="289">
        <v>3</v>
      </c>
      <c r="BL20" s="78">
        <v>0.42720000000000002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87"/>
      <c r="CI20" s="358">
        <v>20.6</v>
      </c>
      <c r="CJ20" s="287">
        <v>6.5</v>
      </c>
      <c r="CK20" s="352"/>
      <c r="CL20" s="352"/>
      <c r="CM20" s="358">
        <v>5.15</v>
      </c>
      <c r="CN20" s="294">
        <v>1.5</v>
      </c>
      <c r="CO20" s="8">
        <f t="shared" si="23"/>
        <v>25.75</v>
      </c>
      <c r="CP20" s="8">
        <f t="shared" si="24"/>
        <v>8</v>
      </c>
      <c r="CQ20" s="367">
        <v>247.40625</v>
      </c>
      <c r="CR20" s="353"/>
      <c r="CS20" s="353"/>
      <c r="CT20" s="270"/>
      <c r="CU20" s="368">
        <v>18.556701030927837</v>
      </c>
      <c r="CV20" s="271"/>
      <c r="CW20" s="369">
        <v>63.814432989690722</v>
      </c>
      <c r="CX20" s="300"/>
      <c r="CY20" s="300"/>
      <c r="CZ20" s="300"/>
      <c r="DA20" s="307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0">
        <v>41.1</v>
      </c>
      <c r="DL20" s="370">
        <v>13.7</v>
      </c>
      <c r="DM20" s="288">
        <f t="shared" si="29"/>
        <v>41.1</v>
      </c>
      <c r="DN20" s="288">
        <f t="shared" si="30"/>
        <v>13.7</v>
      </c>
      <c r="DO20" s="370">
        <v>39.869999999999997</v>
      </c>
      <c r="DP20" s="37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1">
        <v>39.17</v>
      </c>
      <c r="EH20" s="372">
        <v>9.7925000000000004</v>
      </c>
      <c r="EI20" s="91">
        <v>154.63999999999999</v>
      </c>
      <c r="EJ20" s="91">
        <v>38.659999999999997</v>
      </c>
      <c r="EK20" s="288">
        <v>53.61</v>
      </c>
      <c r="EL20" s="291">
        <v>13.4025</v>
      </c>
      <c r="EM20" s="354"/>
      <c r="EN20" s="354"/>
      <c r="EO20" s="292"/>
      <c r="EP20" s="292"/>
      <c r="EQ20" s="8">
        <f t="shared" si="32"/>
        <v>247.42000000000002</v>
      </c>
      <c r="ER20" s="8">
        <f t="shared" si="33"/>
        <v>61.855000000000004</v>
      </c>
      <c r="ES20" s="271"/>
      <c r="ET20" s="271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3">
        <v>29</v>
      </c>
      <c r="FB20" s="293"/>
      <c r="FC20" s="110">
        <v>0</v>
      </c>
      <c r="FD20" s="289"/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71"/>
      <c r="GJ20" s="71"/>
      <c r="GK20" s="294">
        <v>8</v>
      </c>
      <c r="GL20" s="294">
        <v>0</v>
      </c>
      <c r="GM20" s="90">
        <v>0</v>
      </c>
      <c r="GN20" s="90">
        <v>0</v>
      </c>
      <c r="GO20" s="294">
        <v>8</v>
      </c>
      <c r="GP20" s="374">
        <v>0</v>
      </c>
      <c r="GQ20" s="374">
        <v>0</v>
      </c>
      <c r="GR20" s="374">
        <v>0</v>
      </c>
      <c r="GS20" s="90">
        <v>8.5</v>
      </c>
      <c r="GT20" s="90">
        <v>0</v>
      </c>
      <c r="GU20" s="90">
        <v>0</v>
      </c>
      <c r="GV20" s="90">
        <v>0</v>
      </c>
      <c r="GW20" s="90">
        <v>0</v>
      </c>
      <c r="GX20" s="90">
        <v>0</v>
      </c>
      <c r="GY20" s="90"/>
      <c r="GZ20" s="90"/>
      <c r="HA20" s="266">
        <f t="shared" si="40"/>
        <v>24.5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2"/>
        <v>0</v>
      </c>
      <c r="HP20" s="8">
        <f t="shared" si="43"/>
        <v>0</v>
      </c>
      <c r="HQ20" s="358">
        <v>400</v>
      </c>
      <c r="HR20" s="266"/>
      <c r="HS20" s="358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18"/>
      <c r="HZ20" s="318"/>
      <c r="IA20" s="278"/>
      <c r="IB20" s="274"/>
      <c r="IC20" s="181">
        <v>8.9</v>
      </c>
      <c r="ID20" s="294">
        <v>2.2250000000000001</v>
      </c>
      <c r="IE20" s="279"/>
      <c r="IF20" s="279"/>
      <c r="IG20" s="8">
        <f t="shared" si="46"/>
        <v>8.9</v>
      </c>
      <c r="IH20" s="8">
        <f t="shared" si="47"/>
        <v>2.2250000000000001</v>
      </c>
      <c r="II20" s="8">
        <v>205</v>
      </c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0"/>
      <c r="JF20" s="320"/>
      <c r="JG20" s="8">
        <f t="shared" si="48"/>
        <v>20.62</v>
      </c>
      <c r="JH20" s="8">
        <f t="shared" si="49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294"/>
      <c r="JN20" s="294"/>
      <c r="JO20" s="358">
        <v>51.55</v>
      </c>
      <c r="JP20" s="294">
        <v>11</v>
      </c>
      <c r="JQ20" s="358">
        <v>26.8</v>
      </c>
      <c r="JR20" s="294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89"/>
      <c r="KR20" s="74"/>
      <c r="KS20" s="74"/>
      <c r="KT20" s="74"/>
      <c r="KU20" s="118">
        <f t="shared" si="53"/>
        <v>0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294">
        <v>0</v>
      </c>
      <c r="LM20" s="79">
        <v>24.02</v>
      </c>
      <c r="LN20" s="376">
        <v>0</v>
      </c>
      <c r="LO20" s="79">
        <v>6.5750000000000002</v>
      </c>
      <c r="LP20" s="386">
        <v>0</v>
      </c>
      <c r="LQ20" s="75"/>
      <c r="LR20" s="297"/>
      <c r="LS20" s="285"/>
      <c r="LT20" s="285"/>
      <c r="LU20" s="4">
        <f t="shared" si="61"/>
        <v>54.795000000000002</v>
      </c>
      <c r="LV20" s="4">
        <f t="shared" si="62"/>
        <v>0</v>
      </c>
      <c r="LW20" s="286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8">
        <v>25.75</v>
      </c>
      <c r="MF20" s="313"/>
      <c r="MG20" s="75">
        <v>35.020000000000003</v>
      </c>
      <c r="MH20" s="74"/>
      <c r="MI20" s="9"/>
      <c r="MJ20" s="4"/>
      <c r="MK20" s="4">
        <f t="shared" si="65"/>
        <v>60.77</v>
      </c>
      <c r="ML20" s="4">
        <f t="shared" si="66"/>
        <v>0</v>
      </c>
      <c r="MM20" s="379">
        <v>0</v>
      </c>
      <c r="MN20" s="380">
        <v>0</v>
      </c>
      <c r="MO20" s="110">
        <v>0</v>
      </c>
      <c r="MP20" s="295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80">
        <v>6.56</v>
      </c>
      <c r="NB20" s="381">
        <v>0.9</v>
      </c>
      <c r="NC20" s="4">
        <f t="shared" si="73"/>
        <v>6.56</v>
      </c>
      <c r="ND20" s="4">
        <f t="shared" si="74"/>
        <v>0.9</v>
      </c>
      <c r="NE20" s="271"/>
      <c r="NF20" s="271"/>
      <c r="NG20" s="271">
        <f t="shared" si="75"/>
        <v>0</v>
      </c>
      <c r="NH20" s="271">
        <f t="shared" si="76"/>
        <v>0</v>
      </c>
      <c r="NI20" s="271"/>
      <c r="NJ20" s="271"/>
      <c r="NK20" s="271">
        <f t="shared" si="77"/>
        <v>0</v>
      </c>
      <c r="NL20" s="271">
        <f t="shared" si="78"/>
        <v>0</v>
      </c>
      <c r="NM20" s="269"/>
      <c r="NN20" s="271"/>
      <c r="NO20" s="271">
        <f t="shared" si="79"/>
        <v>0</v>
      </c>
      <c r="NP20" s="271">
        <f t="shared" si="80"/>
        <v>0</v>
      </c>
      <c r="NQ20" s="382">
        <v>0</v>
      </c>
      <c r="NR20" s="351"/>
      <c r="NS20" s="382">
        <v>0</v>
      </c>
      <c r="NT20" s="351"/>
      <c r="NU20" s="382">
        <v>0</v>
      </c>
      <c r="NV20" s="351"/>
      <c r="NW20" s="382">
        <v>0</v>
      </c>
      <c r="NX20" s="351"/>
      <c r="NY20" s="382">
        <v>0</v>
      </c>
      <c r="NZ20" s="351"/>
      <c r="OA20" s="4">
        <f t="shared" si="12"/>
        <v>0</v>
      </c>
      <c r="OB20" s="4">
        <f t="shared" si="13"/>
        <v>0</v>
      </c>
      <c r="OC20" s="74">
        <v>0</v>
      </c>
      <c r="OD20" s="4"/>
      <c r="OE20" s="384">
        <v>0</v>
      </c>
      <c r="OF20" s="4"/>
      <c r="OG20" s="384">
        <v>0</v>
      </c>
      <c r="OH20" s="4"/>
      <c r="OI20" s="74">
        <v>0</v>
      </c>
      <c r="OJ20" s="4"/>
      <c r="OK20" s="4">
        <f t="shared" si="81"/>
        <v>0</v>
      </c>
      <c r="OL20" s="4">
        <f t="shared" si="82"/>
        <v>0</v>
      </c>
      <c r="OM20" s="387">
        <v>0</v>
      </c>
      <c r="ON20" s="271"/>
      <c r="OO20" s="388">
        <v>0</v>
      </c>
      <c r="OP20" s="271"/>
      <c r="OQ20" s="388">
        <v>0</v>
      </c>
      <c r="OR20" s="181"/>
      <c r="OS20" s="181">
        <f t="shared" si="83"/>
        <v>0</v>
      </c>
      <c r="OT20" s="181">
        <f t="shared" si="84"/>
        <v>0</v>
      </c>
      <c r="OU20" s="271"/>
      <c r="OV20" s="271"/>
      <c r="OW20" s="271">
        <f t="shared" si="14"/>
        <v>0</v>
      </c>
      <c r="OX20" s="271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10.31</v>
      </c>
      <c r="N21" s="71">
        <v>2.0620000000000003</v>
      </c>
      <c r="O21" s="75">
        <v>19.34</v>
      </c>
      <c r="P21" s="71">
        <v>3.8680000000000003</v>
      </c>
      <c r="Q21" s="118"/>
      <c r="R21" s="78"/>
      <c r="S21" s="288"/>
      <c r="T21" s="288"/>
      <c r="U21" s="78"/>
      <c r="V21" s="78"/>
      <c r="W21" s="78">
        <f t="shared" si="16"/>
        <v>29.65</v>
      </c>
      <c r="X21" s="78">
        <f t="shared" si="17"/>
        <v>29.65</v>
      </c>
      <c r="Y21" s="78">
        <v>5</v>
      </c>
      <c r="Z21" s="7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6">
        <v>115</v>
      </c>
      <c r="AL21" s="301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115</v>
      </c>
      <c r="AV21" s="4">
        <f t="shared" si="2"/>
        <v>34.5</v>
      </c>
      <c r="AW21" s="78">
        <v>2</v>
      </c>
      <c r="AX21" s="78">
        <v>0.85</v>
      </c>
      <c r="AY21" s="281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19</v>
      </c>
      <c r="BF21" s="78">
        <v>2.7056</v>
      </c>
      <c r="BG21" s="305">
        <v>8</v>
      </c>
      <c r="BH21" s="306">
        <v>1.1392</v>
      </c>
      <c r="BI21" s="305"/>
      <c r="BJ21" s="306"/>
      <c r="BK21" s="289">
        <v>3</v>
      </c>
      <c r="BL21" s="78">
        <v>0.42720000000000002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87"/>
      <c r="CI21" s="358">
        <v>20.6</v>
      </c>
      <c r="CJ21" s="287">
        <v>6.5</v>
      </c>
      <c r="CK21" s="352"/>
      <c r="CL21" s="352"/>
      <c r="CM21" s="358">
        <v>5.15</v>
      </c>
      <c r="CN21" s="294">
        <v>1.5</v>
      </c>
      <c r="CO21" s="8">
        <f t="shared" si="23"/>
        <v>25.75</v>
      </c>
      <c r="CP21" s="8">
        <f t="shared" si="24"/>
        <v>8</v>
      </c>
      <c r="CQ21" s="367">
        <v>247.40625</v>
      </c>
      <c r="CR21" s="353"/>
      <c r="CS21" s="353"/>
      <c r="CT21" s="270"/>
      <c r="CU21" s="368">
        <v>18.556701030927837</v>
      </c>
      <c r="CV21" s="271"/>
      <c r="CW21" s="369">
        <v>63.814432989690722</v>
      </c>
      <c r="CX21" s="300"/>
      <c r="CY21" s="300"/>
      <c r="CZ21" s="300"/>
      <c r="DA21" s="307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0">
        <v>41.1</v>
      </c>
      <c r="DL21" s="370">
        <v>13.7</v>
      </c>
      <c r="DM21" s="288">
        <f t="shared" si="29"/>
        <v>41.1</v>
      </c>
      <c r="DN21" s="288">
        <f t="shared" si="30"/>
        <v>13.7</v>
      </c>
      <c r="DO21" s="370">
        <v>39.869999999999997</v>
      </c>
      <c r="DP21" s="37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1">
        <v>39.17</v>
      </c>
      <c r="EH21" s="372">
        <v>9.7925000000000004</v>
      </c>
      <c r="EI21" s="91">
        <v>154.63999999999999</v>
      </c>
      <c r="EJ21" s="91">
        <v>38.659999999999997</v>
      </c>
      <c r="EK21" s="288">
        <v>53.61</v>
      </c>
      <c r="EL21" s="291">
        <v>13.4025</v>
      </c>
      <c r="EM21" s="354"/>
      <c r="EN21" s="354"/>
      <c r="EO21" s="292"/>
      <c r="EP21" s="292"/>
      <c r="EQ21" s="8">
        <f t="shared" si="32"/>
        <v>247.42000000000002</v>
      </c>
      <c r="ER21" s="8">
        <f t="shared" si="33"/>
        <v>61.855000000000004</v>
      </c>
      <c r="ES21" s="271"/>
      <c r="ET21" s="271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3">
        <v>29</v>
      </c>
      <c r="FB21" s="293"/>
      <c r="FC21" s="110">
        <v>0</v>
      </c>
      <c r="FD21" s="289"/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71"/>
      <c r="GJ21" s="71"/>
      <c r="GK21" s="294">
        <v>8</v>
      </c>
      <c r="GL21" s="294">
        <v>0</v>
      </c>
      <c r="GM21" s="90">
        <v>0</v>
      </c>
      <c r="GN21" s="90">
        <v>0</v>
      </c>
      <c r="GO21" s="294">
        <v>8</v>
      </c>
      <c r="GP21" s="374">
        <v>0</v>
      </c>
      <c r="GQ21" s="374">
        <v>0</v>
      </c>
      <c r="GR21" s="374">
        <v>0</v>
      </c>
      <c r="GS21" s="90">
        <v>8.5</v>
      </c>
      <c r="GT21" s="90">
        <v>0</v>
      </c>
      <c r="GU21" s="90">
        <v>0</v>
      </c>
      <c r="GV21" s="90">
        <v>0</v>
      </c>
      <c r="GW21" s="90">
        <v>0</v>
      </c>
      <c r="GX21" s="90">
        <v>0</v>
      </c>
      <c r="GY21" s="90"/>
      <c r="GZ21" s="90"/>
      <c r="HA21" s="266">
        <f t="shared" si="40"/>
        <v>24.5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2"/>
        <v>0</v>
      </c>
      <c r="HP21" s="8">
        <f t="shared" si="43"/>
        <v>0</v>
      </c>
      <c r="HQ21" s="358">
        <v>400</v>
      </c>
      <c r="HR21" s="266"/>
      <c r="HS21" s="358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18"/>
      <c r="HZ21" s="318"/>
      <c r="IA21" s="278"/>
      <c r="IB21" s="274"/>
      <c r="IC21" s="181">
        <v>8.9</v>
      </c>
      <c r="ID21" s="294">
        <v>2.2250000000000001</v>
      </c>
      <c r="IE21" s="279"/>
      <c r="IF21" s="279"/>
      <c r="IG21" s="8">
        <f t="shared" si="46"/>
        <v>8.9</v>
      </c>
      <c r="IH21" s="8">
        <f t="shared" si="47"/>
        <v>2.2250000000000001</v>
      </c>
      <c r="II21" s="8">
        <v>205</v>
      </c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0"/>
      <c r="JF21" s="320"/>
      <c r="JG21" s="8">
        <f t="shared" si="48"/>
        <v>20.62</v>
      </c>
      <c r="JH21" s="8">
        <f t="shared" si="49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294"/>
      <c r="JN21" s="294"/>
      <c r="JO21" s="358">
        <v>51.55</v>
      </c>
      <c r="JP21" s="294">
        <v>11</v>
      </c>
      <c r="JQ21" s="358">
        <v>26.8</v>
      </c>
      <c r="JR21" s="294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89"/>
      <c r="KR21" s="74"/>
      <c r="KS21" s="74"/>
      <c r="KT21" s="74"/>
      <c r="KU21" s="118">
        <f t="shared" si="53"/>
        <v>0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294">
        <v>0</v>
      </c>
      <c r="LM21" s="79">
        <v>24.02</v>
      </c>
      <c r="LN21" s="376">
        <v>0</v>
      </c>
      <c r="LO21" s="79">
        <v>6.5750000000000002</v>
      </c>
      <c r="LP21" s="386">
        <v>0</v>
      </c>
      <c r="LQ21" s="75"/>
      <c r="LR21" s="297"/>
      <c r="LS21" s="285"/>
      <c r="LT21" s="285"/>
      <c r="LU21" s="4">
        <f t="shared" si="61"/>
        <v>54.795000000000002</v>
      </c>
      <c r="LV21" s="4">
        <f t="shared" si="62"/>
        <v>0</v>
      </c>
      <c r="LW21" s="286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8">
        <v>25.75</v>
      </c>
      <c r="MF21" s="313"/>
      <c r="MG21" s="75">
        <v>35.020000000000003</v>
      </c>
      <c r="MH21" s="74"/>
      <c r="MI21" s="9"/>
      <c r="MJ21" s="4"/>
      <c r="MK21" s="4">
        <f t="shared" si="65"/>
        <v>60.77</v>
      </c>
      <c r="ML21" s="4">
        <f t="shared" si="66"/>
        <v>0</v>
      </c>
      <c r="MM21" s="379">
        <v>0</v>
      </c>
      <c r="MN21" s="380">
        <v>0</v>
      </c>
      <c r="MO21" s="110">
        <v>0</v>
      </c>
      <c r="MP21" s="295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80">
        <v>6.56</v>
      </c>
      <c r="NB21" s="381">
        <v>0.9</v>
      </c>
      <c r="NC21" s="4">
        <f t="shared" si="73"/>
        <v>6.56</v>
      </c>
      <c r="ND21" s="4">
        <f t="shared" si="74"/>
        <v>0.9</v>
      </c>
      <c r="NE21" s="271"/>
      <c r="NF21" s="271"/>
      <c r="NG21" s="271">
        <f t="shared" si="75"/>
        <v>0</v>
      </c>
      <c r="NH21" s="271">
        <f t="shared" si="76"/>
        <v>0</v>
      </c>
      <c r="NI21" s="271"/>
      <c r="NJ21" s="271"/>
      <c r="NK21" s="271">
        <f t="shared" si="77"/>
        <v>0</v>
      </c>
      <c r="NL21" s="271">
        <f t="shared" si="78"/>
        <v>0</v>
      </c>
      <c r="NM21" s="269"/>
      <c r="NN21" s="271"/>
      <c r="NO21" s="271">
        <f t="shared" si="79"/>
        <v>0</v>
      </c>
      <c r="NP21" s="271">
        <f t="shared" si="80"/>
        <v>0</v>
      </c>
      <c r="NQ21" s="382">
        <v>0</v>
      </c>
      <c r="NR21" s="351"/>
      <c r="NS21" s="382">
        <v>0</v>
      </c>
      <c r="NT21" s="351"/>
      <c r="NU21" s="382">
        <v>0</v>
      </c>
      <c r="NV21" s="351"/>
      <c r="NW21" s="382">
        <v>0</v>
      </c>
      <c r="NX21" s="351"/>
      <c r="NY21" s="382">
        <v>0</v>
      </c>
      <c r="NZ21" s="351"/>
      <c r="OA21" s="4">
        <f t="shared" si="12"/>
        <v>0</v>
      </c>
      <c r="OB21" s="4">
        <f t="shared" si="13"/>
        <v>0</v>
      </c>
      <c r="OC21" s="74">
        <v>0</v>
      </c>
      <c r="OD21" s="4"/>
      <c r="OE21" s="384">
        <v>0</v>
      </c>
      <c r="OF21" s="4"/>
      <c r="OG21" s="384">
        <v>0</v>
      </c>
      <c r="OH21" s="4"/>
      <c r="OI21" s="74">
        <v>0</v>
      </c>
      <c r="OJ21" s="4"/>
      <c r="OK21" s="4">
        <f t="shared" si="81"/>
        <v>0</v>
      </c>
      <c r="OL21" s="4">
        <f t="shared" si="82"/>
        <v>0</v>
      </c>
      <c r="OM21" s="387">
        <v>0</v>
      </c>
      <c r="ON21" s="271"/>
      <c r="OO21" s="388">
        <v>0</v>
      </c>
      <c r="OP21" s="271"/>
      <c r="OQ21" s="388">
        <v>0</v>
      </c>
      <c r="OR21" s="181"/>
      <c r="OS21" s="181">
        <f t="shared" si="83"/>
        <v>0</v>
      </c>
      <c r="OT21" s="181">
        <f t="shared" si="84"/>
        <v>0</v>
      </c>
      <c r="OU21" s="271"/>
      <c r="OV21" s="271"/>
      <c r="OW21" s="271">
        <f t="shared" si="14"/>
        <v>0</v>
      </c>
      <c r="OX21" s="271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10.31</v>
      </c>
      <c r="N22" s="71">
        <v>2.0620000000000003</v>
      </c>
      <c r="O22" s="75">
        <v>19.34</v>
      </c>
      <c r="P22" s="71">
        <v>3.8680000000000003</v>
      </c>
      <c r="Q22" s="118"/>
      <c r="R22" s="78"/>
      <c r="S22" s="288"/>
      <c r="T22" s="288"/>
      <c r="U22" s="78"/>
      <c r="V22" s="78"/>
      <c r="W22" s="78">
        <f t="shared" si="16"/>
        <v>29.65</v>
      </c>
      <c r="X22" s="78">
        <f t="shared" si="17"/>
        <v>29.65</v>
      </c>
      <c r="Y22" s="78">
        <v>5</v>
      </c>
      <c r="Z22" s="7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6">
        <v>115</v>
      </c>
      <c r="AL22" s="301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115</v>
      </c>
      <c r="AV22" s="4">
        <f t="shared" si="2"/>
        <v>34.5</v>
      </c>
      <c r="AW22" s="78">
        <v>2</v>
      </c>
      <c r="AX22" s="78">
        <v>0.85</v>
      </c>
      <c r="AY22" s="281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19</v>
      </c>
      <c r="BF22" s="78">
        <v>2.7056</v>
      </c>
      <c r="BG22" s="305">
        <v>8</v>
      </c>
      <c r="BH22" s="306">
        <v>1.1392</v>
      </c>
      <c r="BI22" s="305"/>
      <c r="BJ22" s="306"/>
      <c r="BK22" s="289">
        <v>3</v>
      </c>
      <c r="BL22" s="78">
        <v>0.42720000000000002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87"/>
      <c r="CI22" s="358">
        <v>20.6</v>
      </c>
      <c r="CJ22" s="287">
        <v>6.5</v>
      </c>
      <c r="CK22" s="352"/>
      <c r="CL22" s="352"/>
      <c r="CM22" s="358">
        <v>5.15</v>
      </c>
      <c r="CN22" s="294">
        <v>1.5</v>
      </c>
      <c r="CO22" s="8">
        <f t="shared" si="23"/>
        <v>25.75</v>
      </c>
      <c r="CP22" s="8">
        <f t="shared" si="24"/>
        <v>8</v>
      </c>
      <c r="CQ22" s="367">
        <v>247.40625</v>
      </c>
      <c r="CR22" s="353"/>
      <c r="CS22" s="353"/>
      <c r="CT22" s="270"/>
      <c r="CU22" s="368">
        <v>18.556701030927837</v>
      </c>
      <c r="CV22" s="271"/>
      <c r="CW22" s="369">
        <v>63.814432989690722</v>
      </c>
      <c r="CX22" s="300"/>
      <c r="CY22" s="300"/>
      <c r="CZ22" s="300"/>
      <c r="DA22" s="307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0">
        <v>41.1</v>
      </c>
      <c r="DL22" s="370">
        <v>13.7</v>
      </c>
      <c r="DM22" s="288">
        <f t="shared" si="29"/>
        <v>41.1</v>
      </c>
      <c r="DN22" s="288">
        <f t="shared" si="30"/>
        <v>13.7</v>
      </c>
      <c r="DO22" s="370">
        <v>39.869999999999997</v>
      </c>
      <c r="DP22" s="37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1">
        <v>39.17</v>
      </c>
      <c r="EH22" s="372">
        <v>9.7925000000000004</v>
      </c>
      <c r="EI22" s="91">
        <v>154.63999999999999</v>
      </c>
      <c r="EJ22" s="91">
        <v>38.659999999999997</v>
      </c>
      <c r="EK22" s="288">
        <v>53.61</v>
      </c>
      <c r="EL22" s="291">
        <v>13.4025</v>
      </c>
      <c r="EM22" s="354"/>
      <c r="EN22" s="354"/>
      <c r="EO22" s="292"/>
      <c r="EP22" s="292"/>
      <c r="EQ22" s="8">
        <f t="shared" si="32"/>
        <v>247.42000000000002</v>
      </c>
      <c r="ER22" s="8">
        <f t="shared" si="33"/>
        <v>61.855000000000004</v>
      </c>
      <c r="ES22" s="271"/>
      <c r="ET22" s="271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3">
        <v>29</v>
      </c>
      <c r="FB22" s="293"/>
      <c r="FC22" s="110">
        <v>0</v>
      </c>
      <c r="FD22" s="289"/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71"/>
      <c r="GJ22" s="71"/>
      <c r="GK22" s="294">
        <v>8</v>
      </c>
      <c r="GL22" s="294">
        <v>0</v>
      </c>
      <c r="GM22" s="90">
        <v>0</v>
      </c>
      <c r="GN22" s="90">
        <v>0</v>
      </c>
      <c r="GO22" s="294">
        <v>8</v>
      </c>
      <c r="GP22" s="374">
        <v>0</v>
      </c>
      <c r="GQ22" s="374">
        <v>0</v>
      </c>
      <c r="GR22" s="374">
        <v>0</v>
      </c>
      <c r="GS22" s="90">
        <v>8.5</v>
      </c>
      <c r="GT22" s="90">
        <v>0</v>
      </c>
      <c r="GU22" s="90">
        <v>0</v>
      </c>
      <c r="GV22" s="90">
        <v>0</v>
      </c>
      <c r="GW22" s="90">
        <v>0</v>
      </c>
      <c r="GX22" s="90">
        <v>0</v>
      </c>
      <c r="GY22" s="90"/>
      <c r="GZ22" s="90"/>
      <c r="HA22" s="266">
        <f t="shared" si="40"/>
        <v>24.5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2"/>
        <v>0</v>
      </c>
      <c r="HP22" s="8">
        <f t="shared" si="43"/>
        <v>0</v>
      </c>
      <c r="HQ22" s="358">
        <v>400</v>
      </c>
      <c r="HR22" s="266"/>
      <c r="HS22" s="358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18"/>
      <c r="HZ22" s="318"/>
      <c r="IA22" s="278"/>
      <c r="IB22" s="274"/>
      <c r="IC22" s="181">
        <v>8.9</v>
      </c>
      <c r="ID22" s="294">
        <v>2.2250000000000001</v>
      </c>
      <c r="IE22" s="279"/>
      <c r="IF22" s="279"/>
      <c r="IG22" s="8">
        <f t="shared" si="46"/>
        <v>8.9</v>
      </c>
      <c r="IH22" s="8">
        <f t="shared" si="47"/>
        <v>2.2250000000000001</v>
      </c>
      <c r="II22" s="8">
        <v>205</v>
      </c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0"/>
      <c r="JF22" s="320"/>
      <c r="JG22" s="8">
        <f t="shared" si="48"/>
        <v>20.62</v>
      </c>
      <c r="JH22" s="8">
        <f t="shared" si="49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294"/>
      <c r="JN22" s="294"/>
      <c r="JO22" s="358">
        <v>51.55</v>
      </c>
      <c r="JP22" s="294">
        <v>11</v>
      </c>
      <c r="JQ22" s="358">
        <v>26.8</v>
      </c>
      <c r="JR22" s="294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89"/>
      <c r="KR22" s="74"/>
      <c r="KS22" s="74"/>
      <c r="KT22" s="74"/>
      <c r="KU22" s="118">
        <f t="shared" si="53"/>
        <v>0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294">
        <v>0</v>
      </c>
      <c r="LM22" s="79">
        <v>24.02</v>
      </c>
      <c r="LN22" s="376">
        <v>0</v>
      </c>
      <c r="LO22" s="79">
        <v>6.5750000000000002</v>
      </c>
      <c r="LP22" s="386">
        <v>0</v>
      </c>
      <c r="LQ22" s="75"/>
      <c r="LR22" s="297"/>
      <c r="LS22" s="285"/>
      <c r="LT22" s="285"/>
      <c r="LU22" s="4">
        <f t="shared" si="61"/>
        <v>54.795000000000002</v>
      </c>
      <c r="LV22" s="4">
        <f t="shared" si="62"/>
        <v>0</v>
      </c>
      <c r="LW22" s="286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8">
        <v>25.75</v>
      </c>
      <c r="MF22" s="313"/>
      <c r="MG22" s="75">
        <v>35.020000000000003</v>
      </c>
      <c r="MH22" s="74"/>
      <c r="MI22" s="9"/>
      <c r="MJ22" s="4"/>
      <c r="MK22" s="4">
        <f t="shared" si="65"/>
        <v>60.77</v>
      </c>
      <c r="ML22" s="4">
        <f t="shared" si="66"/>
        <v>0</v>
      </c>
      <c r="MM22" s="379">
        <v>0</v>
      </c>
      <c r="MN22" s="380">
        <v>0</v>
      </c>
      <c r="MO22" s="110">
        <v>0</v>
      </c>
      <c r="MP22" s="295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80">
        <v>6.56</v>
      </c>
      <c r="NB22" s="381">
        <v>0.9</v>
      </c>
      <c r="NC22" s="4">
        <f t="shared" si="73"/>
        <v>6.56</v>
      </c>
      <c r="ND22" s="4">
        <f t="shared" si="74"/>
        <v>0.9</v>
      </c>
      <c r="NE22" s="271"/>
      <c r="NF22" s="271"/>
      <c r="NG22" s="271">
        <f t="shared" si="75"/>
        <v>0</v>
      </c>
      <c r="NH22" s="271">
        <f t="shared" si="76"/>
        <v>0</v>
      </c>
      <c r="NI22" s="271"/>
      <c r="NJ22" s="271"/>
      <c r="NK22" s="271">
        <f t="shared" si="77"/>
        <v>0</v>
      </c>
      <c r="NL22" s="271">
        <f t="shared" si="78"/>
        <v>0</v>
      </c>
      <c r="NM22" s="269"/>
      <c r="NN22" s="271"/>
      <c r="NO22" s="271">
        <f t="shared" si="79"/>
        <v>0</v>
      </c>
      <c r="NP22" s="271">
        <f t="shared" si="80"/>
        <v>0</v>
      </c>
      <c r="NQ22" s="382">
        <v>0</v>
      </c>
      <c r="NR22" s="351"/>
      <c r="NS22" s="382">
        <v>0</v>
      </c>
      <c r="NT22" s="351"/>
      <c r="NU22" s="382">
        <v>0</v>
      </c>
      <c r="NV22" s="351"/>
      <c r="NW22" s="382">
        <v>0</v>
      </c>
      <c r="NX22" s="351"/>
      <c r="NY22" s="382">
        <v>0</v>
      </c>
      <c r="NZ22" s="351"/>
      <c r="OA22" s="4">
        <f t="shared" si="12"/>
        <v>0</v>
      </c>
      <c r="OB22" s="4">
        <f t="shared" si="13"/>
        <v>0</v>
      </c>
      <c r="OC22" s="74">
        <v>0</v>
      </c>
      <c r="OD22" s="4"/>
      <c r="OE22" s="384">
        <v>0</v>
      </c>
      <c r="OF22" s="4"/>
      <c r="OG22" s="384">
        <v>0</v>
      </c>
      <c r="OH22" s="4"/>
      <c r="OI22" s="74">
        <v>0</v>
      </c>
      <c r="OJ22" s="4"/>
      <c r="OK22" s="4">
        <f t="shared" si="81"/>
        <v>0</v>
      </c>
      <c r="OL22" s="4">
        <f t="shared" si="82"/>
        <v>0</v>
      </c>
      <c r="OM22" s="387">
        <v>0</v>
      </c>
      <c r="ON22" s="271"/>
      <c r="OO22" s="388">
        <v>0</v>
      </c>
      <c r="OP22" s="271"/>
      <c r="OQ22" s="388">
        <v>0</v>
      </c>
      <c r="OR22" s="181"/>
      <c r="OS22" s="181">
        <f t="shared" si="83"/>
        <v>0</v>
      </c>
      <c r="OT22" s="181">
        <f t="shared" si="84"/>
        <v>0</v>
      </c>
      <c r="OU22" s="271"/>
      <c r="OV22" s="271"/>
      <c r="OW22" s="271">
        <f t="shared" si="14"/>
        <v>0</v>
      </c>
      <c r="OX22" s="271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10.31</v>
      </c>
      <c r="N23" s="71">
        <v>2.0620000000000003</v>
      </c>
      <c r="O23" s="75">
        <v>19.34</v>
      </c>
      <c r="P23" s="71">
        <v>3.8680000000000003</v>
      </c>
      <c r="Q23" s="118"/>
      <c r="R23" s="78"/>
      <c r="S23" s="288"/>
      <c r="T23" s="288"/>
      <c r="U23" s="78"/>
      <c r="V23" s="78"/>
      <c r="W23" s="78">
        <f t="shared" si="16"/>
        <v>29.65</v>
      </c>
      <c r="X23" s="78">
        <f t="shared" si="17"/>
        <v>29.65</v>
      </c>
      <c r="Y23" s="78">
        <v>5</v>
      </c>
      <c r="Z23" s="7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6">
        <v>115</v>
      </c>
      <c r="AL23" s="301">
        <v>34.5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20"/>
        <v>115</v>
      </c>
      <c r="AV23" s="74">
        <f t="shared" si="2"/>
        <v>34.5</v>
      </c>
      <c r="AW23" s="78">
        <v>2</v>
      </c>
      <c r="AX23" s="78">
        <v>0.85</v>
      </c>
      <c r="AY23" s="304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19</v>
      </c>
      <c r="BF23" s="78">
        <v>2.7056</v>
      </c>
      <c r="BG23" s="305">
        <v>8</v>
      </c>
      <c r="BH23" s="306">
        <v>1.1392</v>
      </c>
      <c r="BI23" s="305"/>
      <c r="BJ23" s="306"/>
      <c r="BK23" s="289">
        <v>3</v>
      </c>
      <c r="BL23" s="78">
        <v>0.42720000000000002</v>
      </c>
      <c r="BM23" s="78"/>
      <c r="BN23" s="78"/>
      <c r="BO23" s="78"/>
      <c r="BP23" s="78"/>
      <c r="BQ23" s="78"/>
      <c r="BR23" s="78"/>
      <c r="BS23" s="288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87"/>
      <c r="CI23" s="358">
        <v>20.6</v>
      </c>
      <c r="CJ23" s="287">
        <v>6.5</v>
      </c>
      <c r="CK23" s="352"/>
      <c r="CL23" s="352"/>
      <c r="CM23" s="358">
        <v>5.15</v>
      </c>
      <c r="CN23" s="294">
        <v>1.5</v>
      </c>
      <c r="CO23" s="78">
        <f t="shared" si="23"/>
        <v>25.75</v>
      </c>
      <c r="CP23" s="78">
        <f t="shared" si="24"/>
        <v>8</v>
      </c>
      <c r="CQ23" s="367">
        <v>247.40625</v>
      </c>
      <c r="CR23" s="353"/>
      <c r="CS23" s="353"/>
      <c r="CT23" s="270"/>
      <c r="CU23" s="368">
        <v>18.556701030927837</v>
      </c>
      <c r="CV23" s="271"/>
      <c r="CW23" s="369">
        <v>63.814432989690722</v>
      </c>
      <c r="CX23" s="300"/>
      <c r="CY23" s="300"/>
      <c r="CZ23" s="300"/>
      <c r="DA23" s="307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0">
        <v>41.1</v>
      </c>
      <c r="DL23" s="370">
        <v>13.7</v>
      </c>
      <c r="DM23" s="288">
        <f t="shared" si="29"/>
        <v>41.1</v>
      </c>
      <c r="DN23" s="288">
        <f t="shared" si="30"/>
        <v>13.7</v>
      </c>
      <c r="DO23" s="370">
        <v>39.869999999999997</v>
      </c>
      <c r="DP23" s="370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1">
        <v>39.17</v>
      </c>
      <c r="EH23" s="372">
        <v>9.7925000000000004</v>
      </c>
      <c r="EI23" s="91">
        <v>154.63999999999999</v>
      </c>
      <c r="EJ23" s="91">
        <v>38.659999999999997</v>
      </c>
      <c r="EK23" s="288">
        <v>53.61</v>
      </c>
      <c r="EL23" s="291">
        <v>13.4025</v>
      </c>
      <c r="EM23" s="354"/>
      <c r="EN23" s="354"/>
      <c r="EO23" s="292"/>
      <c r="EP23" s="292"/>
      <c r="EQ23" s="78">
        <f t="shared" si="32"/>
        <v>247.42000000000002</v>
      </c>
      <c r="ER23" s="78">
        <f t="shared" si="33"/>
        <v>61.855000000000004</v>
      </c>
      <c r="ES23" s="181"/>
      <c r="ET23" s="181"/>
      <c r="EU23" s="309"/>
      <c r="EV23" s="309"/>
      <c r="EW23" s="74">
        <f t="shared" si="34"/>
        <v>0</v>
      </c>
      <c r="EX23" s="74">
        <f t="shared" si="35"/>
        <v>0</v>
      </c>
      <c r="EY23" s="78"/>
      <c r="EZ23" s="78"/>
      <c r="FA23" s="373">
        <v>29</v>
      </c>
      <c r="FB23" s="293"/>
      <c r="FC23" s="110">
        <v>0</v>
      </c>
      <c r="FD23" s="289"/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71"/>
      <c r="GJ23" s="71"/>
      <c r="GK23" s="294">
        <v>8</v>
      </c>
      <c r="GL23" s="294">
        <v>0</v>
      </c>
      <c r="GM23" s="90">
        <v>0</v>
      </c>
      <c r="GN23" s="90">
        <v>0</v>
      </c>
      <c r="GO23" s="294">
        <v>8</v>
      </c>
      <c r="GP23" s="374">
        <v>0</v>
      </c>
      <c r="GQ23" s="374">
        <v>0</v>
      </c>
      <c r="GR23" s="374">
        <v>0</v>
      </c>
      <c r="GS23" s="90">
        <v>8.5</v>
      </c>
      <c r="GT23" s="90">
        <v>0</v>
      </c>
      <c r="GU23" s="90">
        <v>0</v>
      </c>
      <c r="GV23" s="90">
        <v>0</v>
      </c>
      <c r="GW23" s="90">
        <v>0</v>
      </c>
      <c r="GX23" s="90">
        <v>0</v>
      </c>
      <c r="GY23" s="90"/>
      <c r="GZ23" s="90"/>
      <c r="HA23" s="266">
        <f t="shared" si="40"/>
        <v>24.5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2"/>
        <v>0</v>
      </c>
      <c r="HP23" s="78">
        <f t="shared" si="43"/>
        <v>0</v>
      </c>
      <c r="HQ23" s="358">
        <v>400</v>
      </c>
      <c r="HR23" s="266"/>
      <c r="HS23" s="358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19"/>
      <c r="HZ23" s="319"/>
      <c r="IA23" s="93"/>
      <c r="IB23" s="91"/>
      <c r="IC23" s="181">
        <v>8.9</v>
      </c>
      <c r="ID23" s="294">
        <v>2.2250000000000001</v>
      </c>
      <c r="IE23" s="193"/>
      <c r="IF23" s="193"/>
      <c r="IG23" s="8">
        <f t="shared" si="46"/>
        <v>8.9</v>
      </c>
      <c r="IH23" s="8">
        <f t="shared" si="47"/>
        <v>2.2250000000000001</v>
      </c>
      <c r="II23" s="78">
        <v>205</v>
      </c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0"/>
      <c r="JF23" s="320"/>
      <c r="JG23" s="8">
        <f t="shared" si="48"/>
        <v>20.62</v>
      </c>
      <c r="JH23" s="8">
        <f t="shared" si="49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294"/>
      <c r="JN23" s="294"/>
      <c r="JO23" s="358">
        <v>51.55</v>
      </c>
      <c r="JP23" s="294">
        <v>11</v>
      </c>
      <c r="JQ23" s="358">
        <v>26.8</v>
      </c>
      <c r="JR23" s="294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89"/>
      <c r="KR23" s="74"/>
      <c r="KS23" s="74"/>
      <c r="KT23" s="74"/>
      <c r="KU23" s="118">
        <f t="shared" si="53"/>
        <v>0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294">
        <v>0</v>
      </c>
      <c r="LM23" s="79">
        <v>24.02</v>
      </c>
      <c r="LN23" s="376">
        <v>0</v>
      </c>
      <c r="LO23" s="79">
        <v>6.5750000000000002</v>
      </c>
      <c r="LP23" s="386">
        <v>0</v>
      </c>
      <c r="LQ23" s="75"/>
      <c r="LR23" s="297"/>
      <c r="LS23" s="297"/>
      <c r="LT23" s="297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8">
        <v>25.75</v>
      </c>
      <c r="MF23" s="313"/>
      <c r="MG23" s="75">
        <v>35.020000000000003</v>
      </c>
      <c r="MH23" s="74"/>
      <c r="MI23" s="75"/>
      <c r="MJ23" s="74"/>
      <c r="MK23" s="74">
        <f t="shared" si="65"/>
        <v>60.77</v>
      </c>
      <c r="ML23" s="74">
        <f t="shared" si="66"/>
        <v>0</v>
      </c>
      <c r="MM23" s="379">
        <v>0</v>
      </c>
      <c r="MN23" s="380">
        <v>0</v>
      </c>
      <c r="MO23" s="110">
        <v>0</v>
      </c>
      <c r="MP23" s="295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80">
        <v>6.56</v>
      </c>
      <c r="NB23" s="381">
        <v>0.9</v>
      </c>
      <c r="NC23" s="74">
        <f t="shared" si="73"/>
        <v>6.56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89"/>
      <c r="NN23" s="181"/>
      <c r="NO23" s="181">
        <f t="shared" si="79"/>
        <v>0</v>
      </c>
      <c r="NP23" s="181">
        <f t="shared" si="80"/>
        <v>0</v>
      </c>
      <c r="NQ23" s="382">
        <v>0</v>
      </c>
      <c r="NR23" s="351"/>
      <c r="NS23" s="382">
        <v>0</v>
      </c>
      <c r="NT23" s="351"/>
      <c r="NU23" s="382">
        <v>0</v>
      </c>
      <c r="NV23" s="351"/>
      <c r="NW23" s="382">
        <v>0</v>
      </c>
      <c r="NX23" s="351"/>
      <c r="NY23" s="382">
        <v>0</v>
      </c>
      <c r="NZ23" s="351"/>
      <c r="OA23" s="4">
        <f t="shared" si="12"/>
        <v>0</v>
      </c>
      <c r="OB23" s="4">
        <f t="shared" si="13"/>
        <v>0</v>
      </c>
      <c r="OC23" s="74">
        <v>0</v>
      </c>
      <c r="OD23" s="4"/>
      <c r="OE23" s="384">
        <v>0</v>
      </c>
      <c r="OF23" s="4"/>
      <c r="OG23" s="384">
        <v>0</v>
      </c>
      <c r="OH23" s="4"/>
      <c r="OI23" s="74">
        <v>0</v>
      </c>
      <c r="OJ23" s="4"/>
      <c r="OK23" s="4">
        <f t="shared" si="81"/>
        <v>0</v>
      </c>
      <c r="OL23" s="4">
        <f t="shared" si="82"/>
        <v>0</v>
      </c>
      <c r="OM23" s="387">
        <v>0</v>
      </c>
      <c r="ON23" s="271"/>
      <c r="OO23" s="388">
        <v>0</v>
      </c>
      <c r="OP23" s="271"/>
      <c r="OQ23" s="388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10.31</v>
      </c>
      <c r="N24" s="71">
        <v>2.0620000000000003</v>
      </c>
      <c r="O24" s="75">
        <v>19.34</v>
      </c>
      <c r="P24" s="71">
        <v>3.8680000000000003</v>
      </c>
      <c r="Q24" s="118"/>
      <c r="R24" s="78"/>
      <c r="S24" s="288"/>
      <c r="T24" s="288"/>
      <c r="U24" s="78"/>
      <c r="V24" s="78"/>
      <c r="W24" s="78">
        <f t="shared" si="16"/>
        <v>29.65</v>
      </c>
      <c r="X24" s="78">
        <f t="shared" si="17"/>
        <v>29.65</v>
      </c>
      <c r="Y24" s="78">
        <v>5</v>
      </c>
      <c r="Z24" s="7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6">
        <v>115</v>
      </c>
      <c r="AL24" s="301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115</v>
      </c>
      <c r="AV24" s="4">
        <f t="shared" si="2"/>
        <v>34.5</v>
      </c>
      <c r="AW24" s="78">
        <v>2</v>
      </c>
      <c r="AX24" s="78">
        <v>0.85</v>
      </c>
      <c r="AY24" s="281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19</v>
      </c>
      <c r="BF24" s="78">
        <v>2.7056</v>
      </c>
      <c r="BG24" s="305">
        <v>8</v>
      </c>
      <c r="BH24" s="306">
        <v>1.1392</v>
      </c>
      <c r="BI24" s="305"/>
      <c r="BJ24" s="306"/>
      <c r="BK24" s="289">
        <v>3</v>
      </c>
      <c r="BL24" s="78">
        <v>0.42720000000000002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87"/>
      <c r="CI24" s="358">
        <v>20.6</v>
      </c>
      <c r="CJ24" s="287">
        <v>6.5</v>
      </c>
      <c r="CK24" s="352"/>
      <c r="CL24" s="352"/>
      <c r="CM24" s="358">
        <v>5.15</v>
      </c>
      <c r="CN24" s="294">
        <v>1.5</v>
      </c>
      <c r="CO24" s="8">
        <f t="shared" si="23"/>
        <v>25.75</v>
      </c>
      <c r="CP24" s="8">
        <f t="shared" si="24"/>
        <v>8</v>
      </c>
      <c r="CQ24" s="367">
        <v>247.40625</v>
      </c>
      <c r="CR24" s="353"/>
      <c r="CS24" s="353"/>
      <c r="CT24" s="270"/>
      <c r="CU24" s="368">
        <v>18.556701030927837</v>
      </c>
      <c r="CV24" s="271"/>
      <c r="CW24" s="369">
        <v>63.814432989690722</v>
      </c>
      <c r="CX24" s="300"/>
      <c r="CY24" s="300"/>
      <c r="CZ24" s="300"/>
      <c r="DA24" s="307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0">
        <v>41.1</v>
      </c>
      <c r="DL24" s="370">
        <v>13.7</v>
      </c>
      <c r="DM24" s="288">
        <f t="shared" si="29"/>
        <v>41.1</v>
      </c>
      <c r="DN24" s="288">
        <f t="shared" si="30"/>
        <v>13.7</v>
      </c>
      <c r="DO24" s="370">
        <v>39.869999999999997</v>
      </c>
      <c r="DP24" s="37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1">
        <v>39.17</v>
      </c>
      <c r="EH24" s="372">
        <v>9.7925000000000004</v>
      </c>
      <c r="EI24" s="91">
        <v>154.63999999999999</v>
      </c>
      <c r="EJ24" s="91">
        <v>38.659999999999997</v>
      </c>
      <c r="EK24" s="288">
        <v>53.61</v>
      </c>
      <c r="EL24" s="291">
        <v>13.4025</v>
      </c>
      <c r="EM24" s="354"/>
      <c r="EN24" s="354"/>
      <c r="EO24" s="292"/>
      <c r="EP24" s="292"/>
      <c r="EQ24" s="8">
        <f t="shared" si="32"/>
        <v>247.42000000000002</v>
      </c>
      <c r="ER24" s="8">
        <f t="shared" si="33"/>
        <v>61.855000000000004</v>
      </c>
      <c r="ES24" s="271"/>
      <c r="ET24" s="271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3">
        <v>29</v>
      </c>
      <c r="FB24" s="293"/>
      <c r="FC24" s="110">
        <v>0</v>
      </c>
      <c r="FD24" s="289"/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71"/>
      <c r="GJ24" s="71"/>
      <c r="GK24" s="294">
        <v>8</v>
      </c>
      <c r="GL24" s="294">
        <v>0</v>
      </c>
      <c r="GM24" s="90">
        <v>0</v>
      </c>
      <c r="GN24" s="90">
        <v>0</v>
      </c>
      <c r="GO24" s="294">
        <v>8</v>
      </c>
      <c r="GP24" s="374">
        <v>0</v>
      </c>
      <c r="GQ24" s="374">
        <v>0</v>
      </c>
      <c r="GR24" s="374">
        <v>0</v>
      </c>
      <c r="GS24" s="90">
        <v>8.5</v>
      </c>
      <c r="GT24" s="90">
        <v>0</v>
      </c>
      <c r="GU24" s="90">
        <v>0</v>
      </c>
      <c r="GV24" s="90">
        <v>0</v>
      </c>
      <c r="GW24" s="90">
        <v>0</v>
      </c>
      <c r="GX24" s="90">
        <v>0</v>
      </c>
      <c r="GY24" s="90"/>
      <c r="GZ24" s="90"/>
      <c r="HA24" s="266">
        <f t="shared" si="40"/>
        <v>24.5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2"/>
        <v>0</v>
      </c>
      <c r="HP24" s="8">
        <f t="shared" si="43"/>
        <v>0</v>
      </c>
      <c r="HQ24" s="358">
        <v>400</v>
      </c>
      <c r="HR24" s="266"/>
      <c r="HS24" s="358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18"/>
      <c r="HZ24" s="318"/>
      <c r="IA24" s="278"/>
      <c r="IB24" s="274"/>
      <c r="IC24" s="181">
        <v>8.9</v>
      </c>
      <c r="ID24" s="294">
        <v>2.2250000000000001</v>
      </c>
      <c r="IE24" s="279"/>
      <c r="IF24" s="279"/>
      <c r="IG24" s="8">
        <f t="shared" si="46"/>
        <v>8.9</v>
      </c>
      <c r="IH24" s="8">
        <f t="shared" si="47"/>
        <v>2.2250000000000001</v>
      </c>
      <c r="II24" s="8">
        <v>205</v>
      </c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0"/>
      <c r="JF24" s="320"/>
      <c r="JG24" s="8">
        <f t="shared" si="48"/>
        <v>20.62</v>
      </c>
      <c r="JH24" s="8">
        <f t="shared" si="49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294"/>
      <c r="JN24" s="294"/>
      <c r="JO24" s="358">
        <v>51.55</v>
      </c>
      <c r="JP24" s="294">
        <v>11</v>
      </c>
      <c r="JQ24" s="358">
        <v>26.8</v>
      </c>
      <c r="JR24" s="294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89"/>
      <c r="KR24" s="74"/>
      <c r="KS24" s="74"/>
      <c r="KT24" s="74"/>
      <c r="KU24" s="118">
        <f t="shared" si="53"/>
        <v>0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294">
        <v>0</v>
      </c>
      <c r="LM24" s="79">
        <v>24.02</v>
      </c>
      <c r="LN24" s="376">
        <v>0</v>
      </c>
      <c r="LO24" s="79">
        <v>6.5750000000000002</v>
      </c>
      <c r="LP24" s="386">
        <v>0</v>
      </c>
      <c r="LQ24" s="75"/>
      <c r="LR24" s="297"/>
      <c r="LS24" s="285"/>
      <c r="LT24" s="285"/>
      <c r="LU24" s="4">
        <f t="shared" si="61"/>
        <v>54.795000000000002</v>
      </c>
      <c r="LV24" s="4">
        <f t="shared" si="62"/>
        <v>0</v>
      </c>
      <c r="LW24" s="286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8">
        <v>25.75</v>
      </c>
      <c r="MF24" s="313"/>
      <c r="MG24" s="75">
        <v>35.020000000000003</v>
      </c>
      <c r="MH24" s="74"/>
      <c r="MI24" s="9"/>
      <c r="MJ24" s="4"/>
      <c r="MK24" s="4">
        <f t="shared" si="65"/>
        <v>60.77</v>
      </c>
      <c r="ML24" s="4">
        <f t="shared" si="66"/>
        <v>0</v>
      </c>
      <c r="MM24" s="379">
        <v>0</v>
      </c>
      <c r="MN24" s="380">
        <v>0</v>
      </c>
      <c r="MO24" s="110">
        <v>0</v>
      </c>
      <c r="MP24" s="295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80">
        <v>6.56</v>
      </c>
      <c r="NB24" s="381">
        <v>0.9</v>
      </c>
      <c r="NC24" s="4">
        <f t="shared" si="73"/>
        <v>6.56</v>
      </c>
      <c r="ND24" s="4">
        <f t="shared" si="74"/>
        <v>0.9</v>
      </c>
      <c r="NE24" s="271"/>
      <c r="NF24" s="271"/>
      <c r="NG24" s="271">
        <f t="shared" si="75"/>
        <v>0</v>
      </c>
      <c r="NH24" s="271">
        <f t="shared" si="76"/>
        <v>0</v>
      </c>
      <c r="NI24" s="271"/>
      <c r="NJ24" s="271"/>
      <c r="NK24" s="271">
        <f t="shared" si="77"/>
        <v>0</v>
      </c>
      <c r="NL24" s="271">
        <f t="shared" si="78"/>
        <v>0</v>
      </c>
      <c r="NM24" s="269"/>
      <c r="NN24" s="271"/>
      <c r="NO24" s="271">
        <f t="shared" si="79"/>
        <v>0</v>
      </c>
      <c r="NP24" s="271">
        <f t="shared" si="80"/>
        <v>0</v>
      </c>
      <c r="NQ24" s="382">
        <v>0</v>
      </c>
      <c r="NR24" s="351"/>
      <c r="NS24" s="382">
        <v>0</v>
      </c>
      <c r="NT24" s="351"/>
      <c r="NU24" s="382">
        <v>0</v>
      </c>
      <c r="NV24" s="351"/>
      <c r="NW24" s="382">
        <v>0</v>
      </c>
      <c r="NX24" s="351"/>
      <c r="NY24" s="382">
        <v>0</v>
      </c>
      <c r="NZ24" s="351"/>
      <c r="OA24" s="4">
        <f t="shared" si="12"/>
        <v>0</v>
      </c>
      <c r="OB24" s="4">
        <f t="shared" si="13"/>
        <v>0</v>
      </c>
      <c r="OC24" s="74">
        <v>0</v>
      </c>
      <c r="OD24" s="4"/>
      <c r="OE24" s="384">
        <v>0</v>
      </c>
      <c r="OF24" s="4"/>
      <c r="OG24" s="384">
        <v>0</v>
      </c>
      <c r="OH24" s="4"/>
      <c r="OI24" s="74">
        <v>0</v>
      </c>
      <c r="OJ24" s="4"/>
      <c r="OK24" s="4">
        <f t="shared" si="81"/>
        <v>0</v>
      </c>
      <c r="OL24" s="4">
        <f t="shared" si="82"/>
        <v>0</v>
      </c>
      <c r="OM24" s="387">
        <v>0</v>
      </c>
      <c r="ON24" s="271"/>
      <c r="OO24" s="388">
        <v>0</v>
      </c>
      <c r="OP24" s="271"/>
      <c r="OQ24" s="388">
        <v>0</v>
      </c>
      <c r="OR24" s="181"/>
      <c r="OS24" s="181">
        <f t="shared" si="83"/>
        <v>0</v>
      </c>
      <c r="OT24" s="181">
        <f t="shared" si="84"/>
        <v>0</v>
      </c>
      <c r="OU24" s="271"/>
      <c r="OV24" s="271"/>
      <c r="OW24" s="271">
        <f t="shared" si="14"/>
        <v>0</v>
      </c>
      <c r="OX24" s="271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10.31</v>
      </c>
      <c r="N25" s="71">
        <v>2.0620000000000003</v>
      </c>
      <c r="O25" s="75">
        <v>19.34</v>
      </c>
      <c r="P25" s="71">
        <v>3.8680000000000003</v>
      </c>
      <c r="Q25" s="118"/>
      <c r="R25" s="78"/>
      <c r="S25" s="288"/>
      <c r="T25" s="288"/>
      <c r="U25" s="78"/>
      <c r="V25" s="78"/>
      <c r="W25" s="78">
        <f t="shared" si="16"/>
        <v>29.65</v>
      </c>
      <c r="X25" s="78">
        <f t="shared" si="17"/>
        <v>29.65</v>
      </c>
      <c r="Y25" s="78">
        <v>5</v>
      </c>
      <c r="Z25" s="7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6">
        <v>115</v>
      </c>
      <c r="AL25" s="301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115</v>
      </c>
      <c r="AV25" s="4">
        <f t="shared" si="2"/>
        <v>34.5</v>
      </c>
      <c r="AW25" s="78">
        <v>2</v>
      </c>
      <c r="AX25" s="78">
        <v>0.85</v>
      </c>
      <c r="AY25" s="281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19</v>
      </c>
      <c r="BF25" s="78">
        <v>2.7056</v>
      </c>
      <c r="BG25" s="305">
        <v>8</v>
      </c>
      <c r="BH25" s="306">
        <v>1.1392</v>
      </c>
      <c r="BI25" s="305"/>
      <c r="BJ25" s="306"/>
      <c r="BK25" s="289">
        <v>3</v>
      </c>
      <c r="BL25" s="78">
        <v>0.42720000000000002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87"/>
      <c r="CI25" s="358">
        <v>20.6</v>
      </c>
      <c r="CJ25" s="287">
        <v>6.5</v>
      </c>
      <c r="CK25" s="352"/>
      <c r="CL25" s="352"/>
      <c r="CM25" s="358">
        <v>5.15</v>
      </c>
      <c r="CN25" s="294">
        <v>1.5</v>
      </c>
      <c r="CO25" s="8">
        <f t="shared" si="23"/>
        <v>25.75</v>
      </c>
      <c r="CP25" s="8">
        <f t="shared" si="24"/>
        <v>8</v>
      </c>
      <c r="CQ25" s="367">
        <v>247.40625</v>
      </c>
      <c r="CR25" s="353"/>
      <c r="CS25" s="353"/>
      <c r="CT25" s="270"/>
      <c r="CU25" s="368">
        <v>18.556701030927837</v>
      </c>
      <c r="CV25" s="271"/>
      <c r="CW25" s="369">
        <v>63.814432989690722</v>
      </c>
      <c r="CX25" s="300"/>
      <c r="CY25" s="300"/>
      <c r="CZ25" s="300"/>
      <c r="DA25" s="307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0">
        <v>41.1</v>
      </c>
      <c r="DL25" s="370">
        <v>13.7</v>
      </c>
      <c r="DM25" s="288">
        <f t="shared" si="29"/>
        <v>41.1</v>
      </c>
      <c r="DN25" s="288">
        <f t="shared" si="30"/>
        <v>13.7</v>
      </c>
      <c r="DO25" s="370">
        <v>39.869999999999997</v>
      </c>
      <c r="DP25" s="37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1">
        <v>39.17</v>
      </c>
      <c r="EH25" s="372">
        <v>9.7925000000000004</v>
      </c>
      <c r="EI25" s="91">
        <v>154.63999999999999</v>
      </c>
      <c r="EJ25" s="91">
        <v>38.659999999999997</v>
      </c>
      <c r="EK25" s="288">
        <v>53.61</v>
      </c>
      <c r="EL25" s="291">
        <v>13.4025</v>
      </c>
      <c r="EM25" s="354"/>
      <c r="EN25" s="354"/>
      <c r="EO25" s="292"/>
      <c r="EP25" s="292"/>
      <c r="EQ25" s="8">
        <f t="shared" si="32"/>
        <v>247.42000000000002</v>
      </c>
      <c r="ER25" s="8">
        <f t="shared" si="33"/>
        <v>61.855000000000004</v>
      </c>
      <c r="ES25" s="271"/>
      <c r="ET25" s="271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3">
        <v>29</v>
      </c>
      <c r="FB25" s="293"/>
      <c r="FC25" s="110">
        <v>0</v>
      </c>
      <c r="FD25" s="289"/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71"/>
      <c r="GJ25" s="71"/>
      <c r="GK25" s="294">
        <v>8</v>
      </c>
      <c r="GL25" s="294">
        <v>0</v>
      </c>
      <c r="GM25" s="90">
        <v>0</v>
      </c>
      <c r="GN25" s="90">
        <v>0</v>
      </c>
      <c r="GO25" s="294">
        <v>8</v>
      </c>
      <c r="GP25" s="374">
        <v>0</v>
      </c>
      <c r="GQ25" s="374">
        <v>0</v>
      </c>
      <c r="GR25" s="374">
        <v>0</v>
      </c>
      <c r="GS25" s="90">
        <v>8.5</v>
      </c>
      <c r="GT25" s="90">
        <v>0</v>
      </c>
      <c r="GU25" s="90">
        <v>0</v>
      </c>
      <c r="GV25" s="90">
        <v>0</v>
      </c>
      <c r="GW25" s="90">
        <v>0</v>
      </c>
      <c r="GX25" s="90">
        <v>0</v>
      </c>
      <c r="GY25" s="90"/>
      <c r="GZ25" s="90"/>
      <c r="HA25" s="266">
        <f t="shared" si="40"/>
        <v>24.5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2"/>
        <v>0</v>
      </c>
      <c r="HP25" s="8">
        <f t="shared" si="43"/>
        <v>0</v>
      </c>
      <c r="HQ25" s="358">
        <v>400</v>
      </c>
      <c r="HR25" s="266"/>
      <c r="HS25" s="358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18"/>
      <c r="HZ25" s="318"/>
      <c r="IA25" s="278"/>
      <c r="IB25" s="274"/>
      <c r="IC25" s="181">
        <v>8.9</v>
      </c>
      <c r="ID25" s="294">
        <v>2.2250000000000001</v>
      </c>
      <c r="IE25" s="279"/>
      <c r="IF25" s="279"/>
      <c r="IG25" s="8">
        <f t="shared" si="46"/>
        <v>8.9</v>
      </c>
      <c r="IH25" s="8">
        <f t="shared" si="47"/>
        <v>2.2250000000000001</v>
      </c>
      <c r="II25" s="8">
        <v>205</v>
      </c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0"/>
      <c r="JF25" s="320"/>
      <c r="JG25" s="8">
        <f t="shared" si="48"/>
        <v>20.62</v>
      </c>
      <c r="JH25" s="8">
        <f t="shared" si="49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294"/>
      <c r="JN25" s="294"/>
      <c r="JO25" s="358">
        <v>51.55</v>
      </c>
      <c r="JP25" s="294">
        <v>11</v>
      </c>
      <c r="JQ25" s="358">
        <v>26.8</v>
      </c>
      <c r="JR25" s="294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89"/>
      <c r="KR25" s="74"/>
      <c r="KS25" s="74"/>
      <c r="KT25" s="74"/>
      <c r="KU25" s="118">
        <f t="shared" si="53"/>
        <v>0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294">
        <v>0</v>
      </c>
      <c r="LM25" s="79">
        <v>24.02</v>
      </c>
      <c r="LN25" s="376">
        <v>0</v>
      </c>
      <c r="LO25" s="79">
        <v>6.5750000000000002</v>
      </c>
      <c r="LP25" s="386">
        <v>0</v>
      </c>
      <c r="LQ25" s="75"/>
      <c r="LR25" s="297"/>
      <c r="LS25" s="285"/>
      <c r="LT25" s="285"/>
      <c r="LU25" s="4">
        <f t="shared" si="61"/>
        <v>54.795000000000002</v>
      </c>
      <c r="LV25" s="4">
        <f t="shared" si="62"/>
        <v>0</v>
      </c>
      <c r="LW25" s="286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8">
        <v>25.75</v>
      </c>
      <c r="MF25" s="313"/>
      <c r="MG25" s="75">
        <v>35.020000000000003</v>
      </c>
      <c r="MH25" s="74"/>
      <c r="MI25" s="9"/>
      <c r="MJ25" s="4"/>
      <c r="MK25" s="4">
        <f t="shared" si="65"/>
        <v>60.77</v>
      </c>
      <c r="ML25" s="4">
        <f t="shared" si="66"/>
        <v>0</v>
      </c>
      <c r="MM25" s="379">
        <v>0</v>
      </c>
      <c r="MN25" s="380">
        <v>0</v>
      </c>
      <c r="MO25" s="110">
        <v>0</v>
      </c>
      <c r="MP25" s="295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80">
        <v>6.56</v>
      </c>
      <c r="NB25" s="381">
        <v>0.9</v>
      </c>
      <c r="NC25" s="4">
        <f t="shared" si="73"/>
        <v>6.56</v>
      </c>
      <c r="ND25" s="4">
        <f t="shared" si="74"/>
        <v>0.9</v>
      </c>
      <c r="NE25" s="271"/>
      <c r="NF25" s="271"/>
      <c r="NG25" s="271">
        <f t="shared" si="75"/>
        <v>0</v>
      </c>
      <c r="NH25" s="271">
        <f t="shared" si="76"/>
        <v>0</v>
      </c>
      <c r="NI25" s="271"/>
      <c r="NJ25" s="271"/>
      <c r="NK25" s="271">
        <f t="shared" si="77"/>
        <v>0</v>
      </c>
      <c r="NL25" s="271">
        <f t="shared" si="78"/>
        <v>0</v>
      </c>
      <c r="NM25" s="269"/>
      <c r="NN25" s="271"/>
      <c r="NO25" s="271">
        <f t="shared" si="79"/>
        <v>0</v>
      </c>
      <c r="NP25" s="271">
        <f t="shared" si="80"/>
        <v>0</v>
      </c>
      <c r="NQ25" s="382">
        <v>0</v>
      </c>
      <c r="NR25" s="351"/>
      <c r="NS25" s="382">
        <v>0</v>
      </c>
      <c r="NT25" s="351"/>
      <c r="NU25" s="382">
        <v>0</v>
      </c>
      <c r="NV25" s="351"/>
      <c r="NW25" s="382">
        <v>0</v>
      </c>
      <c r="NX25" s="351"/>
      <c r="NY25" s="382">
        <v>0</v>
      </c>
      <c r="NZ25" s="351"/>
      <c r="OA25" s="4">
        <f t="shared" si="12"/>
        <v>0</v>
      </c>
      <c r="OB25" s="4">
        <f t="shared" si="13"/>
        <v>0</v>
      </c>
      <c r="OC25" s="74">
        <v>0</v>
      </c>
      <c r="OD25" s="4"/>
      <c r="OE25" s="384">
        <v>0</v>
      </c>
      <c r="OF25" s="4"/>
      <c r="OG25" s="384">
        <v>0</v>
      </c>
      <c r="OH25" s="4"/>
      <c r="OI25" s="74">
        <v>0</v>
      </c>
      <c r="OJ25" s="4"/>
      <c r="OK25" s="4">
        <f t="shared" si="81"/>
        <v>0</v>
      </c>
      <c r="OL25" s="4">
        <f t="shared" si="82"/>
        <v>0</v>
      </c>
      <c r="OM25" s="387">
        <v>0</v>
      </c>
      <c r="ON25" s="271"/>
      <c r="OO25" s="388">
        <v>0</v>
      </c>
      <c r="OP25" s="271"/>
      <c r="OQ25" s="388">
        <v>0</v>
      </c>
      <c r="OR25" s="181"/>
      <c r="OS25" s="181">
        <f t="shared" si="83"/>
        <v>0</v>
      </c>
      <c r="OT25" s="181">
        <f t="shared" si="84"/>
        <v>0</v>
      </c>
      <c r="OU25" s="271"/>
      <c r="OV25" s="271"/>
      <c r="OW25" s="271">
        <f t="shared" si="14"/>
        <v>0</v>
      </c>
      <c r="OX25" s="271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10.31</v>
      </c>
      <c r="N26" s="71">
        <v>2.0620000000000003</v>
      </c>
      <c r="O26" s="75">
        <v>19.34</v>
      </c>
      <c r="P26" s="71">
        <v>3.8680000000000003</v>
      </c>
      <c r="Q26" s="118"/>
      <c r="R26" s="78"/>
      <c r="S26" s="288"/>
      <c r="T26" s="288"/>
      <c r="U26" s="78"/>
      <c r="V26" s="78"/>
      <c r="W26" s="78">
        <f t="shared" si="16"/>
        <v>29.65</v>
      </c>
      <c r="X26" s="78">
        <f t="shared" si="17"/>
        <v>29.65</v>
      </c>
      <c r="Y26" s="78">
        <v>5</v>
      </c>
      <c r="Z26" s="7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6">
        <v>115</v>
      </c>
      <c r="AL26" s="301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115</v>
      </c>
      <c r="AV26" s="4">
        <f t="shared" si="2"/>
        <v>34.5</v>
      </c>
      <c r="AW26" s="78">
        <v>2</v>
      </c>
      <c r="AX26" s="78">
        <v>0.85</v>
      </c>
      <c r="AY26" s="281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19</v>
      </c>
      <c r="BF26" s="78">
        <v>2.7056</v>
      </c>
      <c r="BG26" s="305">
        <v>8</v>
      </c>
      <c r="BH26" s="306">
        <v>1.1392</v>
      </c>
      <c r="BI26" s="305"/>
      <c r="BJ26" s="306"/>
      <c r="BK26" s="289">
        <v>3</v>
      </c>
      <c r="BL26" s="78">
        <v>0.42720000000000002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87"/>
      <c r="CI26" s="358">
        <v>20.6</v>
      </c>
      <c r="CJ26" s="287">
        <v>6.5</v>
      </c>
      <c r="CK26" s="352"/>
      <c r="CL26" s="352"/>
      <c r="CM26" s="358">
        <v>5.15</v>
      </c>
      <c r="CN26" s="294">
        <v>1.5</v>
      </c>
      <c r="CO26" s="8">
        <f t="shared" si="23"/>
        <v>25.75</v>
      </c>
      <c r="CP26" s="8">
        <f t="shared" si="24"/>
        <v>8</v>
      </c>
      <c r="CQ26" s="367">
        <v>247.40625</v>
      </c>
      <c r="CR26" s="353"/>
      <c r="CS26" s="353"/>
      <c r="CT26" s="270"/>
      <c r="CU26" s="368">
        <v>18.556701030927837</v>
      </c>
      <c r="CV26" s="271"/>
      <c r="CW26" s="369">
        <v>63.814432989690722</v>
      </c>
      <c r="CX26" s="300"/>
      <c r="CY26" s="300"/>
      <c r="CZ26" s="300"/>
      <c r="DA26" s="307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0">
        <v>41.1</v>
      </c>
      <c r="DL26" s="370">
        <v>13.7</v>
      </c>
      <c r="DM26" s="288">
        <f t="shared" si="29"/>
        <v>41.1</v>
      </c>
      <c r="DN26" s="288">
        <f t="shared" si="30"/>
        <v>13.7</v>
      </c>
      <c r="DO26" s="370">
        <v>39.869999999999997</v>
      </c>
      <c r="DP26" s="37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1">
        <v>39.17</v>
      </c>
      <c r="EH26" s="372">
        <v>9.7925000000000004</v>
      </c>
      <c r="EI26" s="91">
        <v>154.63999999999999</v>
      </c>
      <c r="EJ26" s="91">
        <v>38.659999999999997</v>
      </c>
      <c r="EK26" s="288">
        <v>53.61</v>
      </c>
      <c r="EL26" s="291">
        <v>13.4025</v>
      </c>
      <c r="EM26" s="354"/>
      <c r="EN26" s="354"/>
      <c r="EO26" s="292"/>
      <c r="EP26" s="292"/>
      <c r="EQ26" s="8">
        <f t="shared" si="32"/>
        <v>247.42000000000002</v>
      </c>
      <c r="ER26" s="8">
        <f t="shared" si="33"/>
        <v>61.855000000000004</v>
      </c>
      <c r="ES26" s="271"/>
      <c r="ET26" s="271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3">
        <v>29</v>
      </c>
      <c r="FB26" s="293"/>
      <c r="FC26" s="110">
        <v>0</v>
      </c>
      <c r="FD26" s="289"/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71"/>
      <c r="GJ26" s="71"/>
      <c r="GK26" s="294">
        <v>8</v>
      </c>
      <c r="GL26" s="294">
        <v>0</v>
      </c>
      <c r="GM26" s="90">
        <v>0</v>
      </c>
      <c r="GN26" s="90">
        <v>0</v>
      </c>
      <c r="GO26" s="294">
        <v>8</v>
      </c>
      <c r="GP26" s="374">
        <v>0</v>
      </c>
      <c r="GQ26" s="374">
        <v>0</v>
      </c>
      <c r="GR26" s="374">
        <v>0</v>
      </c>
      <c r="GS26" s="90">
        <v>8.5</v>
      </c>
      <c r="GT26" s="90">
        <v>0</v>
      </c>
      <c r="GU26" s="90">
        <v>0</v>
      </c>
      <c r="GV26" s="90">
        <v>0</v>
      </c>
      <c r="GW26" s="90">
        <v>0</v>
      </c>
      <c r="GX26" s="90">
        <v>0</v>
      </c>
      <c r="GY26" s="90"/>
      <c r="GZ26" s="90"/>
      <c r="HA26" s="266">
        <f t="shared" si="40"/>
        <v>24.5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2"/>
        <v>0</v>
      </c>
      <c r="HP26" s="8">
        <f t="shared" si="43"/>
        <v>0</v>
      </c>
      <c r="HQ26" s="358">
        <v>400</v>
      </c>
      <c r="HR26" s="266"/>
      <c r="HS26" s="358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18"/>
      <c r="HZ26" s="318"/>
      <c r="IA26" s="278"/>
      <c r="IB26" s="274"/>
      <c r="IC26" s="181">
        <v>8.9</v>
      </c>
      <c r="ID26" s="294">
        <v>2.2250000000000001</v>
      </c>
      <c r="IE26" s="279"/>
      <c r="IF26" s="279"/>
      <c r="IG26" s="8">
        <f t="shared" si="46"/>
        <v>8.9</v>
      </c>
      <c r="IH26" s="8">
        <f t="shared" si="47"/>
        <v>2.2250000000000001</v>
      </c>
      <c r="II26" s="8">
        <v>205</v>
      </c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0"/>
      <c r="JF26" s="320"/>
      <c r="JG26" s="8">
        <f t="shared" si="48"/>
        <v>20.62</v>
      </c>
      <c r="JH26" s="8">
        <f t="shared" si="49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294"/>
      <c r="JN26" s="294"/>
      <c r="JO26" s="358">
        <v>51.55</v>
      </c>
      <c r="JP26" s="294">
        <v>11</v>
      </c>
      <c r="JQ26" s="358">
        <v>26.8</v>
      </c>
      <c r="JR26" s="294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89"/>
      <c r="KR26" s="74"/>
      <c r="KS26" s="74"/>
      <c r="KT26" s="74"/>
      <c r="KU26" s="118">
        <f t="shared" si="53"/>
        <v>0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294">
        <v>0</v>
      </c>
      <c r="LM26" s="79">
        <v>24.02</v>
      </c>
      <c r="LN26" s="376">
        <v>0</v>
      </c>
      <c r="LO26" s="79">
        <v>6.5750000000000002</v>
      </c>
      <c r="LP26" s="386">
        <v>0</v>
      </c>
      <c r="LQ26" s="75"/>
      <c r="LR26" s="297"/>
      <c r="LS26" s="285"/>
      <c r="LT26" s="285"/>
      <c r="LU26" s="4">
        <f t="shared" si="61"/>
        <v>54.795000000000002</v>
      </c>
      <c r="LV26" s="4">
        <f t="shared" si="62"/>
        <v>0</v>
      </c>
      <c r="LW26" s="286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8">
        <v>25.75</v>
      </c>
      <c r="MF26" s="313"/>
      <c r="MG26" s="75">
        <v>35.020000000000003</v>
      </c>
      <c r="MH26" s="74"/>
      <c r="MI26" s="9"/>
      <c r="MJ26" s="4"/>
      <c r="MK26" s="4">
        <f t="shared" si="65"/>
        <v>60.77</v>
      </c>
      <c r="ML26" s="4">
        <f t="shared" si="66"/>
        <v>0</v>
      </c>
      <c r="MM26" s="379">
        <v>0</v>
      </c>
      <c r="MN26" s="380">
        <v>0</v>
      </c>
      <c r="MO26" s="110">
        <v>0</v>
      </c>
      <c r="MP26" s="295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80">
        <v>6.56</v>
      </c>
      <c r="NB26" s="381">
        <v>0.9</v>
      </c>
      <c r="NC26" s="4">
        <f t="shared" si="73"/>
        <v>6.56</v>
      </c>
      <c r="ND26" s="4">
        <f t="shared" si="74"/>
        <v>0.9</v>
      </c>
      <c r="NE26" s="271"/>
      <c r="NF26" s="271"/>
      <c r="NG26" s="271">
        <f t="shared" si="75"/>
        <v>0</v>
      </c>
      <c r="NH26" s="271">
        <f t="shared" si="76"/>
        <v>0</v>
      </c>
      <c r="NI26" s="271"/>
      <c r="NJ26" s="271"/>
      <c r="NK26" s="271">
        <f t="shared" si="77"/>
        <v>0</v>
      </c>
      <c r="NL26" s="271">
        <f t="shared" si="78"/>
        <v>0</v>
      </c>
      <c r="NM26" s="269"/>
      <c r="NN26" s="271"/>
      <c r="NO26" s="271">
        <f t="shared" si="79"/>
        <v>0</v>
      </c>
      <c r="NP26" s="271">
        <f t="shared" si="80"/>
        <v>0</v>
      </c>
      <c r="NQ26" s="382">
        <v>0</v>
      </c>
      <c r="NR26" s="351"/>
      <c r="NS26" s="382">
        <v>0</v>
      </c>
      <c r="NT26" s="351"/>
      <c r="NU26" s="382">
        <v>0</v>
      </c>
      <c r="NV26" s="351"/>
      <c r="NW26" s="382">
        <v>0</v>
      </c>
      <c r="NX26" s="351"/>
      <c r="NY26" s="382">
        <v>0</v>
      </c>
      <c r="NZ26" s="351"/>
      <c r="OA26" s="4">
        <f t="shared" si="12"/>
        <v>0</v>
      </c>
      <c r="OB26" s="4">
        <f t="shared" si="13"/>
        <v>0</v>
      </c>
      <c r="OC26" s="74">
        <v>0</v>
      </c>
      <c r="OD26" s="4"/>
      <c r="OE26" s="384">
        <v>0</v>
      </c>
      <c r="OF26" s="4"/>
      <c r="OG26" s="384">
        <v>0</v>
      </c>
      <c r="OH26" s="4"/>
      <c r="OI26" s="74">
        <v>0</v>
      </c>
      <c r="OJ26" s="4"/>
      <c r="OK26" s="4">
        <f t="shared" si="81"/>
        <v>0</v>
      </c>
      <c r="OL26" s="4">
        <f t="shared" si="82"/>
        <v>0</v>
      </c>
      <c r="OM26" s="387">
        <v>0</v>
      </c>
      <c r="ON26" s="271"/>
      <c r="OO26" s="388">
        <v>0</v>
      </c>
      <c r="OP26" s="271"/>
      <c r="OQ26" s="388">
        <v>0</v>
      </c>
      <c r="OR26" s="181"/>
      <c r="OS26" s="181">
        <f t="shared" si="83"/>
        <v>0</v>
      </c>
      <c r="OT26" s="181">
        <f t="shared" si="84"/>
        <v>0</v>
      </c>
      <c r="OU26" s="271"/>
      <c r="OV26" s="271"/>
      <c r="OW26" s="271">
        <f t="shared" si="14"/>
        <v>0</v>
      </c>
      <c r="OX26" s="271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10.31</v>
      </c>
      <c r="N27" s="71">
        <v>2.0620000000000003</v>
      </c>
      <c r="O27" s="75">
        <v>19.34</v>
      </c>
      <c r="P27" s="71">
        <v>3.8680000000000003</v>
      </c>
      <c r="Q27" s="118"/>
      <c r="R27" s="78"/>
      <c r="S27" s="288"/>
      <c r="T27" s="288"/>
      <c r="U27" s="78"/>
      <c r="V27" s="78"/>
      <c r="W27" s="78">
        <f t="shared" si="16"/>
        <v>29.65</v>
      </c>
      <c r="X27" s="78">
        <f t="shared" si="17"/>
        <v>29.65</v>
      </c>
      <c r="Y27" s="78">
        <v>5</v>
      </c>
      <c r="Z27" s="7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6">
        <v>115</v>
      </c>
      <c r="AL27" s="301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115</v>
      </c>
      <c r="AV27" s="4">
        <f t="shared" si="2"/>
        <v>34.5</v>
      </c>
      <c r="AW27" s="78">
        <v>2</v>
      </c>
      <c r="AX27" s="78">
        <v>0.85</v>
      </c>
      <c r="AY27" s="281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19</v>
      </c>
      <c r="BF27" s="78">
        <v>2.7056</v>
      </c>
      <c r="BG27" s="305">
        <v>8</v>
      </c>
      <c r="BH27" s="306">
        <v>1.1392</v>
      </c>
      <c r="BI27" s="305"/>
      <c r="BJ27" s="306"/>
      <c r="BK27" s="289">
        <v>3</v>
      </c>
      <c r="BL27" s="78">
        <v>0.42720000000000002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87"/>
      <c r="CI27" s="358">
        <v>20.6</v>
      </c>
      <c r="CJ27" s="287">
        <v>6.5</v>
      </c>
      <c r="CK27" s="352"/>
      <c r="CL27" s="352"/>
      <c r="CM27" s="358">
        <v>5.15</v>
      </c>
      <c r="CN27" s="294">
        <v>1.5</v>
      </c>
      <c r="CO27" s="8">
        <f t="shared" si="23"/>
        <v>25.75</v>
      </c>
      <c r="CP27" s="8">
        <f t="shared" si="24"/>
        <v>8</v>
      </c>
      <c r="CQ27" s="367">
        <v>247.40625</v>
      </c>
      <c r="CR27" s="353"/>
      <c r="CS27" s="353"/>
      <c r="CT27" s="270"/>
      <c r="CU27" s="368">
        <v>18.556701030927837</v>
      </c>
      <c r="CV27" s="271"/>
      <c r="CW27" s="369">
        <v>63.814432989690722</v>
      </c>
      <c r="CX27" s="300"/>
      <c r="CY27" s="300"/>
      <c r="CZ27" s="300"/>
      <c r="DA27" s="307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0">
        <v>41.1</v>
      </c>
      <c r="DL27" s="370">
        <v>13.7</v>
      </c>
      <c r="DM27" s="288">
        <f t="shared" si="29"/>
        <v>41.1</v>
      </c>
      <c r="DN27" s="288">
        <f t="shared" si="30"/>
        <v>13.7</v>
      </c>
      <c r="DO27" s="370">
        <v>39.869999999999997</v>
      </c>
      <c r="DP27" s="37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1">
        <v>39.17</v>
      </c>
      <c r="EH27" s="372">
        <v>9.7925000000000004</v>
      </c>
      <c r="EI27" s="91">
        <v>154.63999999999999</v>
      </c>
      <c r="EJ27" s="91">
        <v>38.659999999999997</v>
      </c>
      <c r="EK27" s="288">
        <v>53.61</v>
      </c>
      <c r="EL27" s="291">
        <v>13.4025</v>
      </c>
      <c r="EM27" s="354"/>
      <c r="EN27" s="354"/>
      <c r="EO27" s="292"/>
      <c r="EP27" s="292"/>
      <c r="EQ27" s="8">
        <f t="shared" si="32"/>
        <v>247.42000000000002</v>
      </c>
      <c r="ER27" s="8">
        <f t="shared" si="33"/>
        <v>61.855000000000004</v>
      </c>
      <c r="ES27" s="271"/>
      <c r="ET27" s="271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3">
        <v>29</v>
      </c>
      <c r="FB27" s="293"/>
      <c r="FC27" s="110">
        <v>0</v>
      </c>
      <c r="FD27" s="289"/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71"/>
      <c r="GJ27" s="71"/>
      <c r="GK27" s="294">
        <v>8</v>
      </c>
      <c r="GL27" s="294">
        <v>0</v>
      </c>
      <c r="GM27" s="90">
        <v>0</v>
      </c>
      <c r="GN27" s="90">
        <v>0</v>
      </c>
      <c r="GO27" s="294">
        <v>8</v>
      </c>
      <c r="GP27" s="374">
        <v>0</v>
      </c>
      <c r="GQ27" s="374">
        <v>0</v>
      </c>
      <c r="GR27" s="374">
        <v>0</v>
      </c>
      <c r="GS27" s="90">
        <v>8.5</v>
      </c>
      <c r="GT27" s="90">
        <v>0</v>
      </c>
      <c r="GU27" s="90">
        <v>0</v>
      </c>
      <c r="GV27" s="90">
        <v>0</v>
      </c>
      <c r="GW27" s="90">
        <v>0</v>
      </c>
      <c r="GX27" s="90">
        <v>0</v>
      </c>
      <c r="GY27" s="90"/>
      <c r="GZ27" s="90"/>
      <c r="HA27" s="266">
        <f t="shared" si="40"/>
        <v>24.5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2"/>
        <v>0</v>
      </c>
      <c r="HP27" s="8">
        <f t="shared" si="43"/>
        <v>0</v>
      </c>
      <c r="HQ27" s="358">
        <v>400</v>
      </c>
      <c r="HR27" s="266"/>
      <c r="HS27" s="358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18"/>
      <c r="HZ27" s="318"/>
      <c r="IA27" s="278"/>
      <c r="IB27" s="274"/>
      <c r="IC27" s="181">
        <v>8.9</v>
      </c>
      <c r="ID27" s="294">
        <v>2.2250000000000001</v>
      </c>
      <c r="IE27" s="279"/>
      <c r="IF27" s="279"/>
      <c r="IG27" s="8">
        <f t="shared" si="46"/>
        <v>8.9</v>
      </c>
      <c r="IH27" s="8">
        <f t="shared" si="47"/>
        <v>2.2250000000000001</v>
      </c>
      <c r="II27" s="8">
        <v>205</v>
      </c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0"/>
      <c r="JF27" s="320"/>
      <c r="JG27" s="8">
        <f t="shared" si="48"/>
        <v>20.62</v>
      </c>
      <c r="JH27" s="8">
        <f t="shared" si="49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294"/>
      <c r="JN27" s="294"/>
      <c r="JO27" s="358">
        <v>51.55</v>
      </c>
      <c r="JP27" s="294">
        <v>11</v>
      </c>
      <c r="JQ27" s="358">
        <v>26.8</v>
      </c>
      <c r="JR27" s="294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88"/>
      <c r="KR27" s="74"/>
      <c r="KS27" s="74"/>
      <c r="KT27" s="74"/>
      <c r="KU27" s="118">
        <f t="shared" si="53"/>
        <v>0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294">
        <v>0</v>
      </c>
      <c r="LM27" s="79">
        <v>24.02</v>
      </c>
      <c r="LN27" s="376">
        <v>0</v>
      </c>
      <c r="LO27" s="79">
        <v>6.5750000000000002</v>
      </c>
      <c r="LP27" s="386">
        <v>0</v>
      </c>
      <c r="LQ27" s="75"/>
      <c r="LR27" s="297"/>
      <c r="LS27" s="285"/>
      <c r="LT27" s="285"/>
      <c r="LU27" s="4">
        <f t="shared" si="61"/>
        <v>54.795000000000002</v>
      </c>
      <c r="LV27" s="4">
        <f t="shared" si="62"/>
        <v>0</v>
      </c>
      <c r="LW27" s="286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8">
        <v>25.75</v>
      </c>
      <c r="MF27" s="313"/>
      <c r="MG27" s="75">
        <v>35.020000000000003</v>
      </c>
      <c r="MH27" s="74"/>
      <c r="MI27" s="9"/>
      <c r="MJ27" s="4"/>
      <c r="MK27" s="4">
        <f t="shared" si="65"/>
        <v>60.77</v>
      </c>
      <c r="ML27" s="4">
        <f t="shared" si="66"/>
        <v>0</v>
      </c>
      <c r="MM27" s="379">
        <v>0</v>
      </c>
      <c r="MN27" s="380">
        <v>0</v>
      </c>
      <c r="MO27" s="110">
        <v>0</v>
      </c>
      <c r="MP27" s="295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80">
        <v>6.56</v>
      </c>
      <c r="NB27" s="381">
        <v>0.9</v>
      </c>
      <c r="NC27" s="4">
        <f t="shared" si="73"/>
        <v>6.56</v>
      </c>
      <c r="ND27" s="4">
        <f t="shared" si="74"/>
        <v>0.9</v>
      </c>
      <c r="NE27" s="271"/>
      <c r="NF27" s="271"/>
      <c r="NG27" s="271">
        <f t="shared" si="75"/>
        <v>0</v>
      </c>
      <c r="NH27" s="271">
        <f t="shared" si="76"/>
        <v>0</v>
      </c>
      <c r="NI27" s="271"/>
      <c r="NJ27" s="271"/>
      <c r="NK27" s="271">
        <f t="shared" si="77"/>
        <v>0</v>
      </c>
      <c r="NL27" s="271">
        <f t="shared" si="78"/>
        <v>0</v>
      </c>
      <c r="NM27" s="269"/>
      <c r="NN27" s="271"/>
      <c r="NO27" s="271">
        <f t="shared" si="79"/>
        <v>0</v>
      </c>
      <c r="NP27" s="271">
        <f t="shared" si="80"/>
        <v>0</v>
      </c>
      <c r="NQ27" s="382">
        <v>0</v>
      </c>
      <c r="NR27" s="351"/>
      <c r="NS27" s="382">
        <v>0</v>
      </c>
      <c r="NT27" s="351"/>
      <c r="NU27" s="382">
        <v>0</v>
      </c>
      <c r="NV27" s="351"/>
      <c r="NW27" s="382">
        <v>0</v>
      </c>
      <c r="NX27" s="351"/>
      <c r="NY27" s="382">
        <v>0</v>
      </c>
      <c r="NZ27" s="351"/>
      <c r="OA27" s="4">
        <f t="shared" si="12"/>
        <v>0</v>
      </c>
      <c r="OB27" s="4">
        <f t="shared" si="13"/>
        <v>0</v>
      </c>
      <c r="OC27" s="74">
        <v>0</v>
      </c>
      <c r="OD27" s="4"/>
      <c r="OE27" s="384">
        <v>0</v>
      </c>
      <c r="OF27" s="4"/>
      <c r="OG27" s="384">
        <v>0</v>
      </c>
      <c r="OH27" s="4"/>
      <c r="OI27" s="74">
        <v>0</v>
      </c>
      <c r="OJ27" s="4"/>
      <c r="OK27" s="4">
        <f t="shared" si="81"/>
        <v>0</v>
      </c>
      <c r="OL27" s="4">
        <f t="shared" si="82"/>
        <v>0</v>
      </c>
      <c r="OM27" s="387">
        <v>0</v>
      </c>
      <c r="ON27" s="271"/>
      <c r="OO27" s="388">
        <v>0</v>
      </c>
      <c r="OP27" s="271"/>
      <c r="OQ27" s="388">
        <v>0</v>
      </c>
      <c r="OR27" s="181"/>
      <c r="OS27" s="181">
        <f t="shared" si="83"/>
        <v>0</v>
      </c>
      <c r="OT27" s="181">
        <f t="shared" si="84"/>
        <v>0</v>
      </c>
      <c r="OU27" s="271"/>
      <c r="OV27" s="271"/>
      <c r="OW27" s="271">
        <f t="shared" si="14"/>
        <v>0</v>
      </c>
      <c r="OX27" s="271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10.31</v>
      </c>
      <c r="N28" s="71">
        <v>2.0620000000000003</v>
      </c>
      <c r="O28" s="75">
        <v>19.34</v>
      </c>
      <c r="P28" s="71">
        <v>3.8680000000000003</v>
      </c>
      <c r="Q28" s="118"/>
      <c r="R28" s="78"/>
      <c r="S28" s="288"/>
      <c r="T28" s="288"/>
      <c r="U28" s="78"/>
      <c r="V28" s="78"/>
      <c r="W28" s="78">
        <f t="shared" si="16"/>
        <v>29.65</v>
      </c>
      <c r="X28" s="78">
        <f t="shared" si="17"/>
        <v>29.65</v>
      </c>
      <c r="Y28" s="78">
        <v>5</v>
      </c>
      <c r="Z28" s="7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6">
        <v>115</v>
      </c>
      <c r="AL28" s="301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115</v>
      </c>
      <c r="AV28" s="4">
        <f t="shared" si="2"/>
        <v>34.5</v>
      </c>
      <c r="AW28" s="78">
        <v>2</v>
      </c>
      <c r="AX28" s="78">
        <v>0.85</v>
      </c>
      <c r="AY28" s="281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19</v>
      </c>
      <c r="BF28" s="78">
        <v>2.7056</v>
      </c>
      <c r="BG28" s="305">
        <v>8</v>
      </c>
      <c r="BH28" s="306">
        <v>1.1392</v>
      </c>
      <c r="BI28" s="305"/>
      <c r="BJ28" s="306"/>
      <c r="BK28" s="289">
        <v>3</v>
      </c>
      <c r="BL28" s="78">
        <v>0.42720000000000002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87"/>
      <c r="CI28" s="358">
        <v>20.6</v>
      </c>
      <c r="CJ28" s="287">
        <v>6.5</v>
      </c>
      <c r="CK28" s="352"/>
      <c r="CL28" s="352"/>
      <c r="CM28" s="358">
        <v>5.15</v>
      </c>
      <c r="CN28" s="294">
        <v>1.5</v>
      </c>
      <c r="CO28" s="8">
        <f t="shared" si="23"/>
        <v>25.75</v>
      </c>
      <c r="CP28" s="8">
        <f t="shared" si="24"/>
        <v>8</v>
      </c>
      <c r="CQ28" s="367">
        <v>247.40625</v>
      </c>
      <c r="CR28" s="353"/>
      <c r="CS28" s="353"/>
      <c r="CT28" s="270"/>
      <c r="CU28" s="368">
        <v>18.556701030927837</v>
      </c>
      <c r="CV28" s="271"/>
      <c r="CW28" s="369">
        <v>63.814432989690722</v>
      </c>
      <c r="CX28" s="300"/>
      <c r="CY28" s="300"/>
      <c r="CZ28" s="300"/>
      <c r="DA28" s="307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0">
        <v>41.1</v>
      </c>
      <c r="DL28" s="370">
        <v>13.7</v>
      </c>
      <c r="DM28" s="288">
        <f t="shared" si="29"/>
        <v>41.1</v>
      </c>
      <c r="DN28" s="288">
        <f t="shared" si="30"/>
        <v>13.7</v>
      </c>
      <c r="DO28" s="370">
        <v>39.869999999999997</v>
      </c>
      <c r="DP28" s="37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1">
        <v>39.17</v>
      </c>
      <c r="EH28" s="372">
        <v>9.7925000000000004</v>
      </c>
      <c r="EI28" s="91">
        <v>154.63999999999999</v>
      </c>
      <c r="EJ28" s="91">
        <v>38.659999999999997</v>
      </c>
      <c r="EK28" s="288">
        <v>53.61</v>
      </c>
      <c r="EL28" s="291">
        <v>13.4025</v>
      </c>
      <c r="EM28" s="354"/>
      <c r="EN28" s="354"/>
      <c r="EO28" s="292"/>
      <c r="EP28" s="292"/>
      <c r="EQ28" s="8">
        <f t="shared" si="32"/>
        <v>247.42000000000002</v>
      </c>
      <c r="ER28" s="8">
        <f t="shared" si="33"/>
        <v>61.855000000000004</v>
      </c>
      <c r="ES28" s="271"/>
      <c r="ET28" s="271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3">
        <v>29</v>
      </c>
      <c r="FB28" s="293"/>
      <c r="FC28" s="110">
        <v>0</v>
      </c>
      <c r="FD28" s="289"/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71"/>
      <c r="GJ28" s="71"/>
      <c r="GK28" s="294">
        <v>8</v>
      </c>
      <c r="GL28" s="294">
        <v>0</v>
      </c>
      <c r="GM28" s="90">
        <v>0</v>
      </c>
      <c r="GN28" s="90">
        <v>0</v>
      </c>
      <c r="GO28" s="294">
        <v>8</v>
      </c>
      <c r="GP28" s="374">
        <v>0</v>
      </c>
      <c r="GQ28" s="374">
        <v>0</v>
      </c>
      <c r="GR28" s="374">
        <v>0</v>
      </c>
      <c r="GS28" s="90">
        <v>8.5</v>
      </c>
      <c r="GT28" s="90">
        <v>0</v>
      </c>
      <c r="GU28" s="90">
        <v>0</v>
      </c>
      <c r="GV28" s="90">
        <v>0</v>
      </c>
      <c r="GW28" s="90">
        <v>0</v>
      </c>
      <c r="GX28" s="90">
        <v>0</v>
      </c>
      <c r="GY28" s="90"/>
      <c r="GZ28" s="90"/>
      <c r="HA28" s="266">
        <f t="shared" si="40"/>
        <v>24.5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2"/>
        <v>0</v>
      </c>
      <c r="HP28" s="8">
        <f t="shared" si="43"/>
        <v>0</v>
      </c>
      <c r="HQ28" s="358">
        <v>400</v>
      </c>
      <c r="HR28" s="266"/>
      <c r="HS28" s="358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18"/>
      <c r="HZ28" s="318"/>
      <c r="IA28" s="278"/>
      <c r="IB28" s="274"/>
      <c r="IC28" s="181">
        <v>8.9</v>
      </c>
      <c r="ID28" s="294">
        <v>2.2250000000000001</v>
      </c>
      <c r="IE28" s="279"/>
      <c r="IF28" s="279"/>
      <c r="IG28" s="8">
        <f t="shared" si="46"/>
        <v>8.9</v>
      </c>
      <c r="IH28" s="8">
        <f t="shared" si="47"/>
        <v>2.2250000000000001</v>
      </c>
      <c r="II28" s="8">
        <v>205</v>
      </c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0"/>
      <c r="JF28" s="320"/>
      <c r="JG28" s="8">
        <f t="shared" si="48"/>
        <v>20.62</v>
      </c>
      <c r="JH28" s="8">
        <f t="shared" si="49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294"/>
      <c r="JN28" s="294"/>
      <c r="JO28" s="358">
        <v>51.55</v>
      </c>
      <c r="JP28" s="294">
        <v>11</v>
      </c>
      <c r="JQ28" s="358">
        <v>26.8</v>
      </c>
      <c r="JR28" s="294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88"/>
      <c r="KR28" s="74"/>
      <c r="KS28" s="74"/>
      <c r="KT28" s="74"/>
      <c r="KU28" s="118">
        <f t="shared" si="53"/>
        <v>0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294">
        <v>0</v>
      </c>
      <c r="LM28" s="79">
        <v>24.02</v>
      </c>
      <c r="LN28" s="376">
        <v>0</v>
      </c>
      <c r="LO28" s="79">
        <v>6.5750000000000002</v>
      </c>
      <c r="LP28" s="386">
        <v>0</v>
      </c>
      <c r="LQ28" s="75"/>
      <c r="LR28" s="297"/>
      <c r="LS28" s="285"/>
      <c r="LT28" s="285"/>
      <c r="LU28" s="4">
        <f t="shared" si="61"/>
        <v>54.795000000000002</v>
      </c>
      <c r="LV28" s="4">
        <f t="shared" si="62"/>
        <v>0</v>
      </c>
      <c r="LW28" s="286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8">
        <v>25.75</v>
      </c>
      <c r="MF28" s="313"/>
      <c r="MG28" s="75">
        <v>35.020000000000003</v>
      </c>
      <c r="MH28" s="74"/>
      <c r="MI28" s="9"/>
      <c r="MJ28" s="4"/>
      <c r="MK28" s="4">
        <f t="shared" si="65"/>
        <v>60.77</v>
      </c>
      <c r="ML28" s="4">
        <f t="shared" si="66"/>
        <v>0</v>
      </c>
      <c r="MM28" s="379">
        <v>0</v>
      </c>
      <c r="MN28" s="380">
        <v>0</v>
      </c>
      <c r="MO28" s="110">
        <v>0</v>
      </c>
      <c r="MP28" s="295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80">
        <v>6.56</v>
      </c>
      <c r="NB28" s="381">
        <v>0.9</v>
      </c>
      <c r="NC28" s="4">
        <f t="shared" si="73"/>
        <v>6.56</v>
      </c>
      <c r="ND28" s="4">
        <f t="shared" si="74"/>
        <v>0.9</v>
      </c>
      <c r="NE28" s="271"/>
      <c r="NF28" s="271"/>
      <c r="NG28" s="271">
        <f t="shared" si="75"/>
        <v>0</v>
      </c>
      <c r="NH28" s="271">
        <f t="shared" si="76"/>
        <v>0</v>
      </c>
      <c r="NI28" s="271"/>
      <c r="NJ28" s="271"/>
      <c r="NK28" s="271">
        <f t="shared" si="77"/>
        <v>0</v>
      </c>
      <c r="NL28" s="271">
        <f t="shared" si="78"/>
        <v>0</v>
      </c>
      <c r="NM28" s="269"/>
      <c r="NN28" s="271"/>
      <c r="NO28" s="271">
        <f t="shared" si="79"/>
        <v>0</v>
      </c>
      <c r="NP28" s="271">
        <f t="shared" si="80"/>
        <v>0</v>
      </c>
      <c r="NQ28" s="382">
        <v>0</v>
      </c>
      <c r="NR28" s="351"/>
      <c r="NS28" s="382">
        <v>0</v>
      </c>
      <c r="NT28" s="351"/>
      <c r="NU28" s="382">
        <v>0</v>
      </c>
      <c r="NV28" s="351"/>
      <c r="NW28" s="382">
        <v>0</v>
      </c>
      <c r="NX28" s="351"/>
      <c r="NY28" s="382">
        <v>0</v>
      </c>
      <c r="NZ28" s="351"/>
      <c r="OA28" s="4">
        <f t="shared" si="12"/>
        <v>0</v>
      </c>
      <c r="OB28" s="4">
        <f t="shared" si="13"/>
        <v>0</v>
      </c>
      <c r="OC28" s="74">
        <v>0</v>
      </c>
      <c r="OD28" s="4"/>
      <c r="OE28" s="384">
        <v>0</v>
      </c>
      <c r="OF28" s="4"/>
      <c r="OG28" s="384">
        <v>0</v>
      </c>
      <c r="OH28" s="4"/>
      <c r="OI28" s="74">
        <v>0</v>
      </c>
      <c r="OJ28" s="4"/>
      <c r="OK28" s="4">
        <f t="shared" si="81"/>
        <v>0</v>
      </c>
      <c r="OL28" s="4">
        <f t="shared" si="82"/>
        <v>0</v>
      </c>
      <c r="OM28" s="387">
        <v>0</v>
      </c>
      <c r="ON28" s="271"/>
      <c r="OO28" s="388">
        <v>0</v>
      </c>
      <c r="OP28" s="271"/>
      <c r="OQ28" s="388">
        <v>0</v>
      </c>
      <c r="OR28" s="181"/>
      <c r="OS28" s="181">
        <f t="shared" si="83"/>
        <v>0</v>
      </c>
      <c r="OT28" s="181">
        <f t="shared" si="84"/>
        <v>0</v>
      </c>
      <c r="OU28" s="271"/>
      <c r="OV28" s="271"/>
      <c r="OW28" s="271">
        <f t="shared" si="14"/>
        <v>0</v>
      </c>
      <c r="OX28" s="271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10.31</v>
      </c>
      <c r="N29" s="71">
        <v>2.0620000000000003</v>
      </c>
      <c r="O29" s="75">
        <v>19.34</v>
      </c>
      <c r="P29" s="71">
        <v>3.8680000000000003</v>
      </c>
      <c r="Q29" s="118"/>
      <c r="R29" s="78"/>
      <c r="S29" s="288"/>
      <c r="T29" s="288"/>
      <c r="U29" s="78"/>
      <c r="V29" s="78"/>
      <c r="W29" s="78">
        <f t="shared" si="16"/>
        <v>29.65</v>
      </c>
      <c r="X29" s="78">
        <f t="shared" si="17"/>
        <v>29.65</v>
      </c>
      <c r="Y29" s="78">
        <v>5</v>
      </c>
      <c r="Z29" s="7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6">
        <v>115</v>
      </c>
      <c r="AL29" s="301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115</v>
      </c>
      <c r="AV29" s="4">
        <f t="shared" si="2"/>
        <v>34.5</v>
      </c>
      <c r="AW29" s="78">
        <v>2</v>
      </c>
      <c r="AX29" s="78">
        <v>0.85</v>
      </c>
      <c r="AY29" s="281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19</v>
      </c>
      <c r="BF29" s="78">
        <v>2.7056</v>
      </c>
      <c r="BG29" s="305">
        <v>8</v>
      </c>
      <c r="BH29" s="306">
        <v>1.1392</v>
      </c>
      <c r="BI29" s="305"/>
      <c r="BJ29" s="306"/>
      <c r="BK29" s="289">
        <v>3</v>
      </c>
      <c r="BL29" s="78">
        <v>0.42720000000000002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87"/>
      <c r="CI29" s="358">
        <v>20.6</v>
      </c>
      <c r="CJ29" s="287">
        <v>6.5</v>
      </c>
      <c r="CK29" s="352"/>
      <c r="CL29" s="352"/>
      <c r="CM29" s="358">
        <v>5.15</v>
      </c>
      <c r="CN29" s="294">
        <v>1.5</v>
      </c>
      <c r="CO29" s="8">
        <f t="shared" si="23"/>
        <v>25.75</v>
      </c>
      <c r="CP29" s="8">
        <f t="shared" si="24"/>
        <v>8</v>
      </c>
      <c r="CQ29" s="367">
        <v>247.40625</v>
      </c>
      <c r="CR29" s="353"/>
      <c r="CS29" s="353"/>
      <c r="CT29" s="270"/>
      <c r="CU29" s="368">
        <v>18.556701030927837</v>
      </c>
      <c r="CV29" s="271"/>
      <c r="CW29" s="369">
        <v>63.814432989690722</v>
      </c>
      <c r="CX29" s="300"/>
      <c r="CY29" s="300"/>
      <c r="CZ29" s="300"/>
      <c r="DA29" s="307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0">
        <v>41.1</v>
      </c>
      <c r="DL29" s="370">
        <v>13.7</v>
      </c>
      <c r="DM29" s="288">
        <f t="shared" si="29"/>
        <v>41.1</v>
      </c>
      <c r="DN29" s="288">
        <f t="shared" si="30"/>
        <v>13.7</v>
      </c>
      <c r="DO29" s="370">
        <v>39.869999999999997</v>
      </c>
      <c r="DP29" s="37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1">
        <v>39.17</v>
      </c>
      <c r="EH29" s="372">
        <v>9.7925000000000004</v>
      </c>
      <c r="EI29" s="91">
        <v>154.63999999999999</v>
      </c>
      <c r="EJ29" s="91">
        <v>38.659999999999997</v>
      </c>
      <c r="EK29" s="288">
        <v>53.61</v>
      </c>
      <c r="EL29" s="291">
        <v>13.4025</v>
      </c>
      <c r="EM29" s="354"/>
      <c r="EN29" s="354"/>
      <c r="EO29" s="292"/>
      <c r="EP29" s="292"/>
      <c r="EQ29" s="8">
        <f t="shared" si="32"/>
        <v>247.42000000000002</v>
      </c>
      <c r="ER29" s="8">
        <f t="shared" si="33"/>
        <v>61.855000000000004</v>
      </c>
      <c r="ES29" s="271"/>
      <c r="ET29" s="271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3">
        <v>29</v>
      </c>
      <c r="FB29" s="293"/>
      <c r="FC29" s="110">
        <v>0</v>
      </c>
      <c r="FD29" s="289"/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71"/>
      <c r="GJ29" s="71"/>
      <c r="GK29" s="294">
        <v>8</v>
      </c>
      <c r="GL29" s="294">
        <v>0</v>
      </c>
      <c r="GM29" s="90">
        <v>0</v>
      </c>
      <c r="GN29" s="90">
        <v>0</v>
      </c>
      <c r="GO29" s="294">
        <v>8</v>
      </c>
      <c r="GP29" s="374">
        <v>0</v>
      </c>
      <c r="GQ29" s="374">
        <v>0</v>
      </c>
      <c r="GR29" s="374">
        <v>0</v>
      </c>
      <c r="GS29" s="90">
        <v>8.5</v>
      </c>
      <c r="GT29" s="90">
        <v>0</v>
      </c>
      <c r="GU29" s="90">
        <v>0</v>
      </c>
      <c r="GV29" s="90">
        <v>0</v>
      </c>
      <c r="GW29" s="90">
        <v>0</v>
      </c>
      <c r="GX29" s="90">
        <v>0</v>
      </c>
      <c r="GY29" s="90"/>
      <c r="GZ29" s="90"/>
      <c r="HA29" s="266">
        <f t="shared" si="40"/>
        <v>24.5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2"/>
        <v>0</v>
      </c>
      <c r="HP29" s="8">
        <f t="shared" si="43"/>
        <v>0</v>
      </c>
      <c r="HQ29" s="358">
        <v>400</v>
      </c>
      <c r="HR29" s="266"/>
      <c r="HS29" s="358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18"/>
      <c r="HZ29" s="318"/>
      <c r="IA29" s="278"/>
      <c r="IB29" s="274"/>
      <c r="IC29" s="181">
        <v>8.9</v>
      </c>
      <c r="ID29" s="294">
        <v>2.2250000000000001</v>
      </c>
      <c r="IE29" s="279"/>
      <c r="IF29" s="279"/>
      <c r="IG29" s="8">
        <f t="shared" si="46"/>
        <v>8.9</v>
      </c>
      <c r="IH29" s="8">
        <f t="shared" si="47"/>
        <v>2.2250000000000001</v>
      </c>
      <c r="II29" s="8">
        <v>205</v>
      </c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0"/>
      <c r="JF29" s="320"/>
      <c r="JG29" s="8">
        <f t="shared" si="48"/>
        <v>20.62</v>
      </c>
      <c r="JH29" s="8">
        <f t="shared" si="49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294"/>
      <c r="JN29" s="294"/>
      <c r="JO29" s="358">
        <v>51.55</v>
      </c>
      <c r="JP29" s="294">
        <v>11</v>
      </c>
      <c r="JQ29" s="358">
        <v>26.8</v>
      </c>
      <c r="JR29" s="294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88"/>
      <c r="KR29" s="74"/>
      <c r="KS29" s="74"/>
      <c r="KT29" s="74"/>
      <c r="KU29" s="118">
        <f t="shared" si="53"/>
        <v>0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294">
        <v>0</v>
      </c>
      <c r="LM29" s="79">
        <v>24.02</v>
      </c>
      <c r="LN29" s="376">
        <v>0</v>
      </c>
      <c r="LO29" s="79">
        <v>6.5750000000000002</v>
      </c>
      <c r="LP29" s="386">
        <v>0</v>
      </c>
      <c r="LQ29" s="75"/>
      <c r="LR29" s="297"/>
      <c r="LS29" s="285"/>
      <c r="LT29" s="285"/>
      <c r="LU29" s="4">
        <f t="shared" si="61"/>
        <v>54.795000000000002</v>
      </c>
      <c r="LV29" s="4">
        <f t="shared" si="62"/>
        <v>0</v>
      </c>
      <c r="LW29" s="286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8">
        <v>25.75</v>
      </c>
      <c r="MF29" s="313"/>
      <c r="MG29" s="75">
        <v>35.020000000000003</v>
      </c>
      <c r="MH29" s="74"/>
      <c r="MI29" s="9"/>
      <c r="MJ29" s="4"/>
      <c r="MK29" s="4">
        <f t="shared" si="65"/>
        <v>60.77</v>
      </c>
      <c r="ML29" s="4">
        <f t="shared" si="66"/>
        <v>0</v>
      </c>
      <c r="MM29" s="379">
        <v>0</v>
      </c>
      <c r="MN29" s="380">
        <v>0</v>
      </c>
      <c r="MO29" s="110">
        <v>0</v>
      </c>
      <c r="MP29" s="295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80">
        <v>6.56</v>
      </c>
      <c r="NB29" s="381">
        <v>0.9</v>
      </c>
      <c r="NC29" s="4">
        <f t="shared" si="73"/>
        <v>6.56</v>
      </c>
      <c r="ND29" s="4">
        <f t="shared" si="74"/>
        <v>0.9</v>
      </c>
      <c r="NE29" s="271"/>
      <c r="NF29" s="271"/>
      <c r="NG29" s="271">
        <f t="shared" si="75"/>
        <v>0</v>
      </c>
      <c r="NH29" s="271">
        <f t="shared" si="76"/>
        <v>0</v>
      </c>
      <c r="NI29" s="271"/>
      <c r="NJ29" s="271"/>
      <c r="NK29" s="271">
        <f t="shared" si="77"/>
        <v>0</v>
      </c>
      <c r="NL29" s="271">
        <f t="shared" si="78"/>
        <v>0</v>
      </c>
      <c r="NM29" s="269"/>
      <c r="NN29" s="271"/>
      <c r="NO29" s="271">
        <f t="shared" si="79"/>
        <v>0</v>
      </c>
      <c r="NP29" s="271">
        <f t="shared" si="80"/>
        <v>0</v>
      </c>
      <c r="NQ29" s="382">
        <v>0</v>
      </c>
      <c r="NR29" s="351"/>
      <c r="NS29" s="382">
        <v>0</v>
      </c>
      <c r="NT29" s="351"/>
      <c r="NU29" s="382">
        <v>0</v>
      </c>
      <c r="NV29" s="351"/>
      <c r="NW29" s="382">
        <v>0</v>
      </c>
      <c r="NX29" s="351"/>
      <c r="NY29" s="382">
        <v>0</v>
      </c>
      <c r="NZ29" s="351"/>
      <c r="OA29" s="4">
        <f t="shared" si="12"/>
        <v>0</v>
      </c>
      <c r="OB29" s="4">
        <f t="shared" si="13"/>
        <v>0</v>
      </c>
      <c r="OC29" s="74">
        <v>0</v>
      </c>
      <c r="OD29" s="4"/>
      <c r="OE29" s="384">
        <v>0</v>
      </c>
      <c r="OF29" s="4"/>
      <c r="OG29" s="384">
        <v>0</v>
      </c>
      <c r="OH29" s="4"/>
      <c r="OI29" s="74">
        <v>0</v>
      </c>
      <c r="OJ29" s="4"/>
      <c r="OK29" s="4">
        <f t="shared" si="81"/>
        <v>0</v>
      </c>
      <c r="OL29" s="4">
        <f t="shared" si="82"/>
        <v>0</v>
      </c>
      <c r="OM29" s="387">
        <v>0</v>
      </c>
      <c r="ON29" s="271"/>
      <c r="OO29" s="388">
        <v>0</v>
      </c>
      <c r="OP29" s="271"/>
      <c r="OQ29" s="388">
        <v>0</v>
      </c>
      <c r="OR29" s="181"/>
      <c r="OS29" s="181">
        <f t="shared" si="83"/>
        <v>0</v>
      </c>
      <c r="OT29" s="181">
        <f t="shared" si="84"/>
        <v>0</v>
      </c>
      <c r="OU29" s="271"/>
      <c r="OV29" s="271"/>
      <c r="OW29" s="271">
        <f t="shared" si="14"/>
        <v>0</v>
      </c>
      <c r="OX29" s="271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10.31</v>
      </c>
      <c r="N30" s="71">
        <v>2.0620000000000003</v>
      </c>
      <c r="O30" s="75">
        <v>19.34</v>
      </c>
      <c r="P30" s="71">
        <v>3.8680000000000003</v>
      </c>
      <c r="Q30" s="118"/>
      <c r="R30" s="78"/>
      <c r="S30" s="288"/>
      <c r="T30" s="288"/>
      <c r="U30" s="78"/>
      <c r="V30" s="78"/>
      <c r="W30" s="78">
        <f t="shared" si="16"/>
        <v>29.65</v>
      </c>
      <c r="X30" s="78">
        <f t="shared" si="17"/>
        <v>29.65</v>
      </c>
      <c r="Y30" s="78">
        <v>5</v>
      </c>
      <c r="Z30" s="7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6">
        <v>115</v>
      </c>
      <c r="AL30" s="301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115</v>
      </c>
      <c r="AV30" s="4">
        <f t="shared" si="2"/>
        <v>34.5</v>
      </c>
      <c r="AW30" s="78">
        <v>2</v>
      </c>
      <c r="AX30" s="78">
        <v>0.85</v>
      </c>
      <c r="AY30" s="281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19</v>
      </c>
      <c r="BF30" s="78">
        <v>2.7056</v>
      </c>
      <c r="BG30" s="305">
        <v>8</v>
      </c>
      <c r="BH30" s="306">
        <v>1.1392</v>
      </c>
      <c r="BI30" s="305"/>
      <c r="BJ30" s="306"/>
      <c r="BK30" s="289">
        <v>3</v>
      </c>
      <c r="BL30" s="78">
        <v>0.42720000000000002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87"/>
      <c r="CI30" s="358">
        <v>20.6</v>
      </c>
      <c r="CJ30" s="287">
        <v>6.5</v>
      </c>
      <c r="CK30" s="352"/>
      <c r="CL30" s="352"/>
      <c r="CM30" s="358">
        <v>5.15</v>
      </c>
      <c r="CN30" s="294">
        <v>1.5</v>
      </c>
      <c r="CO30" s="8">
        <f t="shared" si="23"/>
        <v>25.75</v>
      </c>
      <c r="CP30" s="8">
        <f t="shared" si="24"/>
        <v>8</v>
      </c>
      <c r="CQ30" s="367">
        <v>247.40625</v>
      </c>
      <c r="CR30" s="353"/>
      <c r="CS30" s="353"/>
      <c r="CT30" s="270"/>
      <c r="CU30" s="368">
        <v>18.556701030927837</v>
      </c>
      <c r="CV30" s="271"/>
      <c r="CW30" s="369">
        <v>63.814432989690722</v>
      </c>
      <c r="CX30" s="300"/>
      <c r="CY30" s="300"/>
      <c r="CZ30" s="300"/>
      <c r="DA30" s="307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0">
        <v>41.1</v>
      </c>
      <c r="DL30" s="370">
        <v>13.7</v>
      </c>
      <c r="DM30" s="288">
        <f t="shared" si="29"/>
        <v>41.1</v>
      </c>
      <c r="DN30" s="288">
        <f t="shared" si="30"/>
        <v>13.7</v>
      </c>
      <c r="DO30" s="370">
        <v>39.869999999999997</v>
      </c>
      <c r="DP30" s="37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1">
        <v>39.17</v>
      </c>
      <c r="EH30" s="372">
        <v>9.7925000000000004</v>
      </c>
      <c r="EI30" s="91">
        <v>154.63999999999999</v>
      </c>
      <c r="EJ30" s="91">
        <v>38.659999999999997</v>
      </c>
      <c r="EK30" s="288">
        <v>53.61</v>
      </c>
      <c r="EL30" s="291">
        <v>13.4025</v>
      </c>
      <c r="EM30" s="354"/>
      <c r="EN30" s="354"/>
      <c r="EO30" s="292"/>
      <c r="EP30" s="292"/>
      <c r="EQ30" s="8">
        <f t="shared" si="32"/>
        <v>247.42000000000002</v>
      </c>
      <c r="ER30" s="8">
        <f t="shared" si="33"/>
        <v>61.855000000000004</v>
      </c>
      <c r="ES30" s="271"/>
      <c r="ET30" s="271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3">
        <v>29</v>
      </c>
      <c r="FB30" s="293"/>
      <c r="FC30" s="110">
        <v>0</v>
      </c>
      <c r="FD30" s="289"/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71"/>
      <c r="GJ30" s="71"/>
      <c r="GK30" s="294">
        <v>8</v>
      </c>
      <c r="GL30" s="294">
        <v>0</v>
      </c>
      <c r="GM30" s="90">
        <v>0</v>
      </c>
      <c r="GN30" s="90">
        <v>0</v>
      </c>
      <c r="GO30" s="294">
        <v>8</v>
      </c>
      <c r="GP30" s="374">
        <v>0</v>
      </c>
      <c r="GQ30" s="374">
        <v>0</v>
      </c>
      <c r="GR30" s="374">
        <v>0</v>
      </c>
      <c r="GS30" s="90">
        <v>8.5</v>
      </c>
      <c r="GT30" s="90">
        <v>0</v>
      </c>
      <c r="GU30" s="90">
        <v>0</v>
      </c>
      <c r="GV30" s="90">
        <v>0</v>
      </c>
      <c r="GW30" s="90">
        <v>0</v>
      </c>
      <c r="GX30" s="90">
        <v>0</v>
      </c>
      <c r="GY30" s="90"/>
      <c r="GZ30" s="90"/>
      <c r="HA30" s="266">
        <f t="shared" si="40"/>
        <v>24.5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2"/>
        <v>0</v>
      </c>
      <c r="HP30" s="8">
        <f t="shared" si="43"/>
        <v>0</v>
      </c>
      <c r="HQ30" s="358">
        <v>400</v>
      </c>
      <c r="HR30" s="266"/>
      <c r="HS30" s="358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18"/>
      <c r="HZ30" s="318"/>
      <c r="IA30" s="278"/>
      <c r="IB30" s="274"/>
      <c r="IC30" s="181">
        <v>8.9</v>
      </c>
      <c r="ID30" s="294">
        <v>2.2250000000000001</v>
      </c>
      <c r="IE30" s="279"/>
      <c r="IF30" s="279"/>
      <c r="IG30" s="8">
        <f t="shared" si="46"/>
        <v>8.9</v>
      </c>
      <c r="IH30" s="8">
        <f t="shared" si="47"/>
        <v>2.2250000000000001</v>
      </c>
      <c r="II30" s="8">
        <v>205</v>
      </c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0"/>
      <c r="JF30" s="320"/>
      <c r="JG30" s="8">
        <f t="shared" si="48"/>
        <v>20.62</v>
      </c>
      <c r="JH30" s="8">
        <f t="shared" si="49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294"/>
      <c r="JN30" s="294"/>
      <c r="JO30" s="358">
        <v>51.55</v>
      </c>
      <c r="JP30" s="294">
        <v>11</v>
      </c>
      <c r="JQ30" s="358">
        <v>26.8</v>
      </c>
      <c r="JR30" s="294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88"/>
      <c r="KR30" s="74"/>
      <c r="KS30" s="74"/>
      <c r="KT30" s="74"/>
      <c r="KU30" s="118">
        <f t="shared" si="53"/>
        <v>0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294">
        <v>0</v>
      </c>
      <c r="LM30" s="79">
        <v>24.02</v>
      </c>
      <c r="LN30" s="376">
        <v>0</v>
      </c>
      <c r="LO30" s="79">
        <v>6.5750000000000002</v>
      </c>
      <c r="LP30" s="386">
        <v>0</v>
      </c>
      <c r="LQ30" s="75"/>
      <c r="LR30" s="297"/>
      <c r="LS30" s="285"/>
      <c r="LT30" s="285"/>
      <c r="LU30" s="4">
        <f t="shared" si="61"/>
        <v>54.795000000000002</v>
      </c>
      <c r="LV30" s="4">
        <f t="shared" si="62"/>
        <v>0</v>
      </c>
      <c r="LW30" s="286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8">
        <v>25.75</v>
      </c>
      <c r="MF30" s="313"/>
      <c r="MG30" s="75">
        <v>35.020000000000003</v>
      </c>
      <c r="MH30" s="74"/>
      <c r="MI30" s="9"/>
      <c r="MJ30" s="4"/>
      <c r="MK30" s="4">
        <f t="shared" si="65"/>
        <v>60.77</v>
      </c>
      <c r="ML30" s="4">
        <f t="shared" si="66"/>
        <v>0</v>
      </c>
      <c r="MM30" s="379">
        <v>0</v>
      </c>
      <c r="MN30" s="380">
        <v>0</v>
      </c>
      <c r="MO30" s="110">
        <v>0</v>
      </c>
      <c r="MP30" s="295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80">
        <v>6.56</v>
      </c>
      <c r="NB30" s="381">
        <v>0.9</v>
      </c>
      <c r="NC30" s="4">
        <f t="shared" si="73"/>
        <v>6.56</v>
      </c>
      <c r="ND30" s="4">
        <f t="shared" si="74"/>
        <v>0.9</v>
      </c>
      <c r="NE30" s="271"/>
      <c r="NF30" s="271"/>
      <c r="NG30" s="271">
        <f t="shared" si="75"/>
        <v>0</v>
      </c>
      <c r="NH30" s="271">
        <f t="shared" si="76"/>
        <v>0</v>
      </c>
      <c r="NI30" s="271"/>
      <c r="NJ30" s="271"/>
      <c r="NK30" s="271">
        <f t="shared" si="77"/>
        <v>0</v>
      </c>
      <c r="NL30" s="271">
        <f t="shared" si="78"/>
        <v>0</v>
      </c>
      <c r="NM30" s="269"/>
      <c r="NN30" s="271"/>
      <c r="NO30" s="271">
        <f t="shared" si="79"/>
        <v>0</v>
      </c>
      <c r="NP30" s="271">
        <f t="shared" si="80"/>
        <v>0</v>
      </c>
      <c r="NQ30" s="382">
        <v>0</v>
      </c>
      <c r="NR30" s="351"/>
      <c r="NS30" s="382">
        <v>0</v>
      </c>
      <c r="NT30" s="351"/>
      <c r="NU30" s="382">
        <v>0</v>
      </c>
      <c r="NV30" s="351"/>
      <c r="NW30" s="382">
        <v>0</v>
      </c>
      <c r="NX30" s="351"/>
      <c r="NY30" s="382">
        <v>0</v>
      </c>
      <c r="NZ30" s="351"/>
      <c r="OA30" s="4">
        <f t="shared" si="12"/>
        <v>0</v>
      </c>
      <c r="OB30" s="4">
        <f t="shared" si="13"/>
        <v>0</v>
      </c>
      <c r="OC30" s="74">
        <v>0</v>
      </c>
      <c r="OD30" s="4"/>
      <c r="OE30" s="384">
        <v>0</v>
      </c>
      <c r="OF30" s="4"/>
      <c r="OG30" s="384">
        <v>0</v>
      </c>
      <c r="OH30" s="4"/>
      <c r="OI30" s="74">
        <v>0</v>
      </c>
      <c r="OJ30" s="4"/>
      <c r="OK30" s="4">
        <f t="shared" si="81"/>
        <v>0</v>
      </c>
      <c r="OL30" s="4">
        <f t="shared" si="82"/>
        <v>0</v>
      </c>
      <c r="OM30" s="387">
        <v>0</v>
      </c>
      <c r="ON30" s="271"/>
      <c r="OO30" s="388">
        <v>0</v>
      </c>
      <c r="OP30" s="271"/>
      <c r="OQ30" s="388">
        <v>0</v>
      </c>
      <c r="OR30" s="181"/>
      <c r="OS30" s="181">
        <f t="shared" si="83"/>
        <v>0</v>
      </c>
      <c r="OT30" s="181">
        <f t="shared" si="84"/>
        <v>0</v>
      </c>
      <c r="OU30" s="271"/>
      <c r="OV30" s="271"/>
      <c r="OW30" s="271">
        <f t="shared" si="14"/>
        <v>0</v>
      </c>
      <c r="OX30" s="271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10.31</v>
      </c>
      <c r="N31" s="71">
        <v>2.0620000000000003</v>
      </c>
      <c r="O31" s="75">
        <v>19.34</v>
      </c>
      <c r="P31" s="71">
        <v>3.8680000000000003</v>
      </c>
      <c r="Q31" s="118"/>
      <c r="R31" s="78"/>
      <c r="S31" s="288"/>
      <c r="T31" s="288"/>
      <c r="U31" s="78"/>
      <c r="V31" s="78"/>
      <c r="W31" s="78">
        <f t="shared" si="16"/>
        <v>29.65</v>
      </c>
      <c r="X31" s="78">
        <f t="shared" si="17"/>
        <v>29.65</v>
      </c>
      <c r="Y31" s="78">
        <v>5</v>
      </c>
      <c r="Z31" s="7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6">
        <v>115</v>
      </c>
      <c r="AL31" s="301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115</v>
      </c>
      <c r="AV31" s="4">
        <f t="shared" si="2"/>
        <v>34.5</v>
      </c>
      <c r="AW31" s="78">
        <v>2</v>
      </c>
      <c r="AX31" s="78">
        <v>0.85</v>
      </c>
      <c r="AY31" s="281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19</v>
      </c>
      <c r="BF31" s="78">
        <v>2.7056</v>
      </c>
      <c r="BG31" s="305">
        <v>8</v>
      </c>
      <c r="BH31" s="306">
        <v>1.1392</v>
      </c>
      <c r="BI31" s="305"/>
      <c r="BJ31" s="306"/>
      <c r="BK31" s="289">
        <v>3</v>
      </c>
      <c r="BL31" s="78">
        <v>0.42720000000000002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87"/>
      <c r="CI31" s="358">
        <v>20.6</v>
      </c>
      <c r="CJ31" s="287">
        <v>6.5</v>
      </c>
      <c r="CK31" s="352"/>
      <c r="CL31" s="352"/>
      <c r="CM31" s="358">
        <v>5.15</v>
      </c>
      <c r="CN31" s="294">
        <v>1.5</v>
      </c>
      <c r="CO31" s="8">
        <f t="shared" si="23"/>
        <v>25.75</v>
      </c>
      <c r="CP31" s="8">
        <f t="shared" si="24"/>
        <v>8</v>
      </c>
      <c r="CQ31" s="367">
        <v>247.40625</v>
      </c>
      <c r="CR31" s="353"/>
      <c r="CS31" s="353"/>
      <c r="CT31" s="270"/>
      <c r="CU31" s="368">
        <v>18.556701030927837</v>
      </c>
      <c r="CV31" s="271"/>
      <c r="CW31" s="369">
        <v>63.814432989690722</v>
      </c>
      <c r="CX31" s="300"/>
      <c r="CY31" s="300"/>
      <c r="CZ31" s="300"/>
      <c r="DA31" s="307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0">
        <v>41.1</v>
      </c>
      <c r="DL31" s="370">
        <v>13.7</v>
      </c>
      <c r="DM31" s="288">
        <f t="shared" si="29"/>
        <v>41.1</v>
      </c>
      <c r="DN31" s="288">
        <f t="shared" si="30"/>
        <v>13.7</v>
      </c>
      <c r="DO31" s="370">
        <v>39.869999999999997</v>
      </c>
      <c r="DP31" s="37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1">
        <v>39.17</v>
      </c>
      <c r="EH31" s="372">
        <v>9.7925000000000004</v>
      </c>
      <c r="EI31" s="91">
        <v>154.63999999999999</v>
      </c>
      <c r="EJ31" s="91">
        <v>38.659999999999997</v>
      </c>
      <c r="EK31" s="288">
        <v>53.61</v>
      </c>
      <c r="EL31" s="291">
        <v>13.4025</v>
      </c>
      <c r="EM31" s="354"/>
      <c r="EN31" s="354"/>
      <c r="EO31" s="292"/>
      <c r="EP31" s="292"/>
      <c r="EQ31" s="8">
        <f t="shared" si="32"/>
        <v>247.42000000000002</v>
      </c>
      <c r="ER31" s="8">
        <f t="shared" si="33"/>
        <v>61.855000000000004</v>
      </c>
      <c r="ES31" s="271"/>
      <c r="ET31" s="271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3">
        <v>29</v>
      </c>
      <c r="FB31" s="293"/>
      <c r="FC31" s="110">
        <v>0</v>
      </c>
      <c r="FD31" s="289"/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71"/>
      <c r="GJ31" s="71"/>
      <c r="GK31" s="294">
        <v>8</v>
      </c>
      <c r="GL31" s="294">
        <v>0</v>
      </c>
      <c r="GM31" s="90">
        <v>0</v>
      </c>
      <c r="GN31" s="90">
        <v>0</v>
      </c>
      <c r="GO31" s="294">
        <v>8</v>
      </c>
      <c r="GP31" s="374">
        <v>0</v>
      </c>
      <c r="GQ31" s="374">
        <v>0</v>
      </c>
      <c r="GR31" s="374">
        <v>0</v>
      </c>
      <c r="GS31" s="90">
        <v>8.5</v>
      </c>
      <c r="GT31" s="90">
        <v>0</v>
      </c>
      <c r="GU31" s="90">
        <v>0</v>
      </c>
      <c r="GV31" s="90">
        <v>0</v>
      </c>
      <c r="GW31" s="90">
        <v>0</v>
      </c>
      <c r="GX31" s="90">
        <v>0</v>
      </c>
      <c r="GY31" s="90"/>
      <c r="GZ31" s="90"/>
      <c r="HA31" s="266">
        <f t="shared" si="40"/>
        <v>24.5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2"/>
        <v>0</v>
      </c>
      <c r="HP31" s="8">
        <f t="shared" si="43"/>
        <v>0</v>
      </c>
      <c r="HQ31" s="358">
        <v>400</v>
      </c>
      <c r="HR31" s="266"/>
      <c r="HS31" s="358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18"/>
      <c r="HZ31" s="318"/>
      <c r="IA31" s="278"/>
      <c r="IB31" s="274"/>
      <c r="IC31" s="181">
        <v>8.9</v>
      </c>
      <c r="ID31" s="294">
        <v>2.2250000000000001</v>
      </c>
      <c r="IE31" s="279"/>
      <c r="IF31" s="279"/>
      <c r="IG31" s="8">
        <f t="shared" si="46"/>
        <v>8.9</v>
      </c>
      <c r="IH31" s="8">
        <f t="shared" si="47"/>
        <v>2.2250000000000001</v>
      </c>
      <c r="II31" s="8">
        <v>205</v>
      </c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20"/>
      <c r="JF31" s="320"/>
      <c r="JG31" s="8">
        <f t="shared" si="48"/>
        <v>10.31</v>
      </c>
      <c r="JH31" s="8">
        <f t="shared" si="49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294"/>
      <c r="JN31" s="294"/>
      <c r="JO31" s="358">
        <v>51.55</v>
      </c>
      <c r="JP31" s="294">
        <v>11</v>
      </c>
      <c r="JQ31" s="358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88"/>
      <c r="KR31" s="74"/>
      <c r="KS31" s="74"/>
      <c r="KT31" s="74"/>
      <c r="KU31" s="118">
        <f t="shared" si="53"/>
        <v>0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294">
        <v>0</v>
      </c>
      <c r="LM31" s="79">
        <v>24.02</v>
      </c>
      <c r="LN31" s="376">
        <v>0</v>
      </c>
      <c r="LO31" s="79">
        <v>6.5750000000000002</v>
      </c>
      <c r="LP31" s="386">
        <v>0</v>
      </c>
      <c r="LQ31" s="75"/>
      <c r="LR31" s="297"/>
      <c r="LS31" s="285"/>
      <c r="LT31" s="285"/>
      <c r="LU31" s="4">
        <f t="shared" si="61"/>
        <v>54.795000000000002</v>
      </c>
      <c r="LV31" s="4">
        <f t="shared" si="62"/>
        <v>0</v>
      </c>
      <c r="LW31" s="286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8">
        <v>25.75</v>
      </c>
      <c r="MF31" s="313"/>
      <c r="MG31" s="75">
        <v>35.020000000000003</v>
      </c>
      <c r="MH31" s="74"/>
      <c r="MI31" s="9"/>
      <c r="MJ31" s="4"/>
      <c r="MK31" s="4">
        <f t="shared" si="65"/>
        <v>60.77</v>
      </c>
      <c r="ML31" s="4">
        <f t="shared" si="66"/>
        <v>0</v>
      </c>
      <c r="MM31" s="379">
        <v>0</v>
      </c>
      <c r="MN31" s="380">
        <v>0</v>
      </c>
      <c r="MO31" s="110">
        <v>0</v>
      </c>
      <c r="MP31" s="295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80">
        <v>6.56</v>
      </c>
      <c r="NB31" s="381">
        <v>0.9</v>
      </c>
      <c r="NC31" s="4">
        <f t="shared" si="73"/>
        <v>6.56</v>
      </c>
      <c r="ND31" s="4">
        <f t="shared" si="74"/>
        <v>0.9</v>
      </c>
      <c r="NE31" s="271"/>
      <c r="NF31" s="271"/>
      <c r="NG31" s="271">
        <f t="shared" si="75"/>
        <v>0</v>
      </c>
      <c r="NH31" s="271">
        <f t="shared" si="76"/>
        <v>0</v>
      </c>
      <c r="NI31" s="271"/>
      <c r="NJ31" s="271"/>
      <c r="NK31" s="271">
        <f t="shared" si="77"/>
        <v>0</v>
      </c>
      <c r="NL31" s="271">
        <f t="shared" si="78"/>
        <v>0</v>
      </c>
      <c r="NM31" s="269"/>
      <c r="NN31" s="271"/>
      <c r="NO31" s="271">
        <f t="shared" si="79"/>
        <v>0</v>
      </c>
      <c r="NP31" s="271">
        <f t="shared" si="80"/>
        <v>0</v>
      </c>
      <c r="NQ31" s="382">
        <v>0</v>
      </c>
      <c r="NR31" s="351"/>
      <c r="NS31" s="382">
        <v>0</v>
      </c>
      <c r="NT31" s="351"/>
      <c r="NU31" s="382">
        <v>0</v>
      </c>
      <c r="NV31" s="351"/>
      <c r="NW31" s="382">
        <v>0</v>
      </c>
      <c r="NX31" s="351"/>
      <c r="NY31" s="382">
        <v>0</v>
      </c>
      <c r="NZ31" s="351"/>
      <c r="OA31" s="4">
        <f t="shared" si="12"/>
        <v>0</v>
      </c>
      <c r="OB31" s="4">
        <f t="shared" si="13"/>
        <v>0</v>
      </c>
      <c r="OC31" s="74">
        <v>0</v>
      </c>
      <c r="OD31" s="4"/>
      <c r="OE31" s="384">
        <v>0</v>
      </c>
      <c r="OF31" s="4"/>
      <c r="OG31" s="384">
        <v>0</v>
      </c>
      <c r="OH31" s="4"/>
      <c r="OI31" s="74">
        <v>0</v>
      </c>
      <c r="OJ31" s="4"/>
      <c r="OK31" s="4">
        <f t="shared" si="81"/>
        <v>0</v>
      </c>
      <c r="OL31" s="4">
        <f t="shared" si="82"/>
        <v>0</v>
      </c>
      <c r="OM31" s="387">
        <v>0</v>
      </c>
      <c r="ON31" s="271"/>
      <c r="OO31" s="388">
        <v>0</v>
      </c>
      <c r="OP31" s="271"/>
      <c r="OQ31" s="388">
        <v>0</v>
      </c>
      <c r="OR31" s="181"/>
      <c r="OS31" s="181">
        <f t="shared" si="83"/>
        <v>0</v>
      </c>
      <c r="OT31" s="181">
        <f t="shared" si="84"/>
        <v>0</v>
      </c>
      <c r="OU31" s="271"/>
      <c r="OV31" s="271"/>
      <c r="OW31" s="271">
        <f t="shared" si="14"/>
        <v>0</v>
      </c>
      <c r="OX31" s="271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10.31</v>
      </c>
      <c r="N32" s="71">
        <v>2.0620000000000003</v>
      </c>
      <c r="O32" s="75">
        <v>19.34</v>
      </c>
      <c r="P32" s="71">
        <v>3.8680000000000003</v>
      </c>
      <c r="Q32" s="118"/>
      <c r="R32" s="78"/>
      <c r="S32" s="288"/>
      <c r="T32" s="288"/>
      <c r="U32" s="78"/>
      <c r="V32" s="78"/>
      <c r="W32" s="78">
        <f t="shared" si="16"/>
        <v>29.65</v>
      </c>
      <c r="X32" s="78">
        <f t="shared" si="17"/>
        <v>29.65</v>
      </c>
      <c r="Y32" s="78">
        <v>5</v>
      </c>
      <c r="Z32" s="7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6">
        <v>115</v>
      </c>
      <c r="AL32" s="301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115</v>
      </c>
      <c r="AV32" s="4">
        <f t="shared" si="2"/>
        <v>34.5</v>
      </c>
      <c r="AW32" s="78">
        <v>2</v>
      </c>
      <c r="AX32" s="78">
        <v>0.85</v>
      </c>
      <c r="AY32" s="281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19</v>
      </c>
      <c r="BF32" s="78">
        <v>2.7056</v>
      </c>
      <c r="BG32" s="305">
        <v>8</v>
      </c>
      <c r="BH32" s="306">
        <v>1.1392</v>
      </c>
      <c r="BI32" s="305"/>
      <c r="BJ32" s="306"/>
      <c r="BK32" s="289">
        <v>3</v>
      </c>
      <c r="BL32" s="78">
        <v>0.42720000000000002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87"/>
      <c r="CI32" s="358">
        <v>20.6</v>
      </c>
      <c r="CJ32" s="287">
        <v>6.5</v>
      </c>
      <c r="CK32" s="352"/>
      <c r="CL32" s="352"/>
      <c r="CM32" s="358">
        <v>5.15</v>
      </c>
      <c r="CN32" s="294">
        <v>1.5</v>
      </c>
      <c r="CO32" s="8">
        <f t="shared" si="23"/>
        <v>25.75</v>
      </c>
      <c r="CP32" s="8">
        <f t="shared" si="24"/>
        <v>8</v>
      </c>
      <c r="CQ32" s="367">
        <v>247.40625</v>
      </c>
      <c r="CR32" s="353"/>
      <c r="CS32" s="353"/>
      <c r="CT32" s="270"/>
      <c r="CU32" s="368">
        <v>18.556701030927837</v>
      </c>
      <c r="CV32" s="271"/>
      <c r="CW32" s="369">
        <v>63.814432989690722</v>
      </c>
      <c r="CX32" s="300"/>
      <c r="CY32" s="300"/>
      <c r="CZ32" s="300"/>
      <c r="DA32" s="307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0">
        <v>41.1</v>
      </c>
      <c r="DL32" s="370">
        <v>13.7</v>
      </c>
      <c r="DM32" s="288">
        <f t="shared" si="29"/>
        <v>41.1</v>
      </c>
      <c r="DN32" s="288">
        <f t="shared" si="30"/>
        <v>13.7</v>
      </c>
      <c r="DO32" s="370">
        <v>39.869999999999997</v>
      </c>
      <c r="DP32" s="37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1">
        <v>39.17</v>
      </c>
      <c r="EH32" s="372">
        <v>9.7925000000000004</v>
      </c>
      <c r="EI32" s="91">
        <v>154.63999999999999</v>
      </c>
      <c r="EJ32" s="91">
        <v>38.659999999999997</v>
      </c>
      <c r="EK32" s="288">
        <v>53.61</v>
      </c>
      <c r="EL32" s="291">
        <v>13.4025</v>
      </c>
      <c r="EM32" s="354"/>
      <c r="EN32" s="354"/>
      <c r="EO32" s="292"/>
      <c r="EP32" s="292"/>
      <c r="EQ32" s="8">
        <f t="shared" si="32"/>
        <v>247.42000000000002</v>
      </c>
      <c r="ER32" s="8">
        <f t="shared" si="33"/>
        <v>61.855000000000004</v>
      </c>
      <c r="ES32" s="271"/>
      <c r="ET32" s="271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3">
        <v>29</v>
      </c>
      <c r="FB32" s="293"/>
      <c r="FC32" s="110">
        <v>0</v>
      </c>
      <c r="FD32" s="289"/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71"/>
      <c r="GJ32" s="71"/>
      <c r="GK32" s="294">
        <v>8</v>
      </c>
      <c r="GL32" s="294">
        <v>0</v>
      </c>
      <c r="GM32" s="90">
        <v>0</v>
      </c>
      <c r="GN32" s="90">
        <v>0</v>
      </c>
      <c r="GO32" s="294">
        <v>8</v>
      </c>
      <c r="GP32" s="374">
        <v>0</v>
      </c>
      <c r="GQ32" s="374">
        <v>0</v>
      </c>
      <c r="GR32" s="374">
        <v>0</v>
      </c>
      <c r="GS32" s="90">
        <v>8.5</v>
      </c>
      <c r="GT32" s="90">
        <v>0</v>
      </c>
      <c r="GU32" s="90">
        <v>0</v>
      </c>
      <c r="GV32" s="90">
        <v>0</v>
      </c>
      <c r="GW32" s="90">
        <v>0</v>
      </c>
      <c r="GX32" s="90">
        <v>0</v>
      </c>
      <c r="GY32" s="90"/>
      <c r="GZ32" s="90"/>
      <c r="HA32" s="266">
        <f t="shared" si="40"/>
        <v>24.5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2"/>
        <v>0</v>
      </c>
      <c r="HP32" s="8">
        <f t="shared" si="43"/>
        <v>0</v>
      </c>
      <c r="HQ32" s="358">
        <v>400</v>
      </c>
      <c r="HR32" s="266"/>
      <c r="HS32" s="358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18"/>
      <c r="HZ32" s="318"/>
      <c r="IA32" s="278"/>
      <c r="IB32" s="274"/>
      <c r="IC32" s="181">
        <v>8.9</v>
      </c>
      <c r="ID32" s="294">
        <v>2.2250000000000001</v>
      </c>
      <c r="IE32" s="279"/>
      <c r="IF32" s="279"/>
      <c r="IG32" s="8">
        <f t="shared" si="46"/>
        <v>8.9</v>
      </c>
      <c r="IH32" s="8">
        <f t="shared" si="47"/>
        <v>2.2250000000000001</v>
      </c>
      <c r="II32" s="8">
        <v>205</v>
      </c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20"/>
      <c r="JF32" s="320"/>
      <c r="JG32" s="8">
        <f t="shared" si="48"/>
        <v>10.31</v>
      </c>
      <c r="JH32" s="8">
        <f t="shared" si="49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294"/>
      <c r="JN32" s="294"/>
      <c r="JO32" s="358">
        <v>51.55</v>
      </c>
      <c r="JP32" s="294">
        <v>11</v>
      </c>
      <c r="JQ32" s="358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88"/>
      <c r="KR32" s="74"/>
      <c r="KS32" s="74"/>
      <c r="KT32" s="74"/>
      <c r="KU32" s="118">
        <f t="shared" si="53"/>
        <v>0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294">
        <v>0</v>
      </c>
      <c r="LM32" s="79">
        <v>24.02</v>
      </c>
      <c r="LN32" s="376">
        <v>0</v>
      </c>
      <c r="LO32" s="79">
        <v>6.5750000000000002</v>
      </c>
      <c r="LP32" s="386">
        <v>0</v>
      </c>
      <c r="LQ32" s="75"/>
      <c r="LR32" s="297"/>
      <c r="LS32" s="285"/>
      <c r="LT32" s="285"/>
      <c r="LU32" s="4">
        <f t="shared" si="61"/>
        <v>54.795000000000002</v>
      </c>
      <c r="LV32" s="4">
        <f t="shared" si="62"/>
        <v>0</v>
      </c>
      <c r="LW32" s="286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8">
        <v>25.75</v>
      </c>
      <c r="MF32" s="313"/>
      <c r="MG32" s="75">
        <v>35.020000000000003</v>
      </c>
      <c r="MH32" s="74"/>
      <c r="MI32" s="9"/>
      <c r="MJ32" s="4"/>
      <c r="MK32" s="4">
        <f t="shared" si="65"/>
        <v>60.77</v>
      </c>
      <c r="ML32" s="4">
        <f t="shared" si="66"/>
        <v>0</v>
      </c>
      <c r="MM32" s="379">
        <v>0</v>
      </c>
      <c r="MN32" s="380">
        <v>0</v>
      </c>
      <c r="MO32" s="110">
        <v>0</v>
      </c>
      <c r="MP32" s="295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80">
        <v>6.56</v>
      </c>
      <c r="NB32" s="381">
        <v>0.9</v>
      </c>
      <c r="NC32" s="4">
        <f t="shared" si="73"/>
        <v>6.56</v>
      </c>
      <c r="ND32" s="4">
        <f t="shared" si="74"/>
        <v>0.9</v>
      </c>
      <c r="NE32" s="271"/>
      <c r="NF32" s="271"/>
      <c r="NG32" s="271">
        <f t="shared" si="75"/>
        <v>0</v>
      </c>
      <c r="NH32" s="271">
        <f t="shared" si="76"/>
        <v>0</v>
      </c>
      <c r="NI32" s="271"/>
      <c r="NJ32" s="271"/>
      <c r="NK32" s="271">
        <f t="shared" si="77"/>
        <v>0</v>
      </c>
      <c r="NL32" s="271">
        <f t="shared" si="78"/>
        <v>0</v>
      </c>
      <c r="NM32" s="269"/>
      <c r="NN32" s="271"/>
      <c r="NO32" s="271">
        <f t="shared" si="79"/>
        <v>0</v>
      </c>
      <c r="NP32" s="271">
        <f t="shared" si="80"/>
        <v>0</v>
      </c>
      <c r="NQ32" s="382">
        <v>0</v>
      </c>
      <c r="NR32" s="351"/>
      <c r="NS32" s="382">
        <v>0</v>
      </c>
      <c r="NT32" s="351"/>
      <c r="NU32" s="382">
        <v>0</v>
      </c>
      <c r="NV32" s="351"/>
      <c r="NW32" s="382">
        <v>0</v>
      </c>
      <c r="NX32" s="351"/>
      <c r="NY32" s="382">
        <v>0</v>
      </c>
      <c r="NZ32" s="351"/>
      <c r="OA32" s="4">
        <f t="shared" si="12"/>
        <v>0</v>
      </c>
      <c r="OB32" s="4">
        <f t="shared" si="13"/>
        <v>0</v>
      </c>
      <c r="OC32" s="74">
        <v>0</v>
      </c>
      <c r="OD32" s="4"/>
      <c r="OE32" s="384">
        <v>0</v>
      </c>
      <c r="OF32" s="4"/>
      <c r="OG32" s="384">
        <v>0</v>
      </c>
      <c r="OH32" s="4"/>
      <c r="OI32" s="74">
        <v>0</v>
      </c>
      <c r="OJ32" s="4"/>
      <c r="OK32" s="4">
        <f t="shared" si="81"/>
        <v>0</v>
      </c>
      <c r="OL32" s="4">
        <f t="shared" si="82"/>
        <v>0</v>
      </c>
      <c r="OM32" s="387">
        <v>0</v>
      </c>
      <c r="ON32" s="271"/>
      <c r="OO32" s="388">
        <v>0</v>
      </c>
      <c r="OP32" s="271"/>
      <c r="OQ32" s="388">
        <v>0</v>
      </c>
      <c r="OR32" s="181"/>
      <c r="OS32" s="181">
        <f t="shared" si="83"/>
        <v>0</v>
      </c>
      <c r="OT32" s="181">
        <f t="shared" si="84"/>
        <v>0</v>
      </c>
      <c r="OU32" s="271"/>
      <c r="OV32" s="271"/>
      <c r="OW32" s="271">
        <f t="shared" si="14"/>
        <v>0</v>
      </c>
      <c r="OX32" s="271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10.31</v>
      </c>
      <c r="N33" s="71">
        <v>2.0620000000000003</v>
      </c>
      <c r="O33" s="75">
        <v>19.34</v>
      </c>
      <c r="P33" s="71">
        <v>3.8680000000000003</v>
      </c>
      <c r="Q33" s="118"/>
      <c r="R33" s="78"/>
      <c r="S33" s="288"/>
      <c r="T33" s="288"/>
      <c r="U33" s="78"/>
      <c r="V33" s="78"/>
      <c r="W33" s="78">
        <f t="shared" si="16"/>
        <v>29.65</v>
      </c>
      <c r="X33" s="78">
        <f t="shared" si="17"/>
        <v>29.65</v>
      </c>
      <c r="Y33" s="78">
        <v>5</v>
      </c>
      <c r="Z33" s="7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6">
        <v>115</v>
      </c>
      <c r="AL33" s="301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115</v>
      </c>
      <c r="AV33" s="4">
        <f t="shared" si="2"/>
        <v>34.5</v>
      </c>
      <c r="AW33" s="78">
        <v>2</v>
      </c>
      <c r="AX33" s="78">
        <v>0.85</v>
      </c>
      <c r="AY33" s="281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19</v>
      </c>
      <c r="BF33" s="78">
        <v>2.7056</v>
      </c>
      <c r="BG33" s="305">
        <v>8</v>
      </c>
      <c r="BH33" s="306">
        <v>1.1392</v>
      </c>
      <c r="BI33" s="305"/>
      <c r="BJ33" s="306"/>
      <c r="BK33" s="289">
        <v>3</v>
      </c>
      <c r="BL33" s="78">
        <v>0.42720000000000002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87"/>
      <c r="CI33" s="358">
        <v>20.6</v>
      </c>
      <c r="CJ33" s="287">
        <v>6.5</v>
      </c>
      <c r="CK33" s="352"/>
      <c r="CL33" s="352"/>
      <c r="CM33" s="358">
        <v>5.15</v>
      </c>
      <c r="CN33" s="294">
        <v>1.5</v>
      </c>
      <c r="CO33" s="8">
        <f t="shared" si="23"/>
        <v>25.75</v>
      </c>
      <c r="CP33" s="8">
        <f t="shared" si="24"/>
        <v>8</v>
      </c>
      <c r="CQ33" s="367">
        <v>247.40625</v>
      </c>
      <c r="CR33" s="353"/>
      <c r="CS33" s="353"/>
      <c r="CT33" s="270"/>
      <c r="CU33" s="368">
        <v>18.556701030927837</v>
      </c>
      <c r="CV33" s="271"/>
      <c r="CW33" s="369">
        <v>63.814432989690722</v>
      </c>
      <c r="CX33" s="300"/>
      <c r="CY33" s="300"/>
      <c r="CZ33" s="300"/>
      <c r="DA33" s="307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0">
        <v>41.1</v>
      </c>
      <c r="DL33" s="370">
        <v>13.7</v>
      </c>
      <c r="DM33" s="288">
        <f t="shared" si="29"/>
        <v>41.1</v>
      </c>
      <c r="DN33" s="288">
        <f t="shared" si="30"/>
        <v>13.7</v>
      </c>
      <c r="DO33" s="370">
        <v>39.869999999999997</v>
      </c>
      <c r="DP33" s="37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1">
        <v>39.17</v>
      </c>
      <c r="EH33" s="372">
        <v>9.7925000000000004</v>
      </c>
      <c r="EI33" s="91">
        <v>154.63999999999999</v>
      </c>
      <c r="EJ33" s="91">
        <v>38.659999999999997</v>
      </c>
      <c r="EK33" s="288">
        <v>53.61</v>
      </c>
      <c r="EL33" s="291">
        <v>13.4025</v>
      </c>
      <c r="EM33" s="354"/>
      <c r="EN33" s="354"/>
      <c r="EO33" s="292"/>
      <c r="EP33" s="292"/>
      <c r="EQ33" s="8">
        <f t="shared" si="32"/>
        <v>247.42000000000002</v>
      </c>
      <c r="ER33" s="8">
        <f t="shared" si="33"/>
        <v>61.855000000000004</v>
      </c>
      <c r="ES33" s="271"/>
      <c r="ET33" s="271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3">
        <v>29</v>
      </c>
      <c r="FB33" s="293"/>
      <c r="FC33" s="110">
        <v>0</v>
      </c>
      <c r="FD33" s="289"/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71"/>
      <c r="GJ33" s="71"/>
      <c r="GK33" s="294">
        <v>8</v>
      </c>
      <c r="GL33" s="294">
        <v>0</v>
      </c>
      <c r="GM33" s="90">
        <v>0</v>
      </c>
      <c r="GN33" s="90">
        <v>0</v>
      </c>
      <c r="GO33" s="294">
        <v>8</v>
      </c>
      <c r="GP33" s="374">
        <v>0</v>
      </c>
      <c r="GQ33" s="374">
        <v>0</v>
      </c>
      <c r="GR33" s="374">
        <v>0</v>
      </c>
      <c r="GS33" s="90">
        <v>8.5</v>
      </c>
      <c r="GT33" s="90">
        <v>0</v>
      </c>
      <c r="GU33" s="90">
        <v>0</v>
      </c>
      <c r="GV33" s="90">
        <v>0</v>
      </c>
      <c r="GW33" s="90">
        <v>0</v>
      </c>
      <c r="GX33" s="90">
        <v>0</v>
      </c>
      <c r="GY33" s="90"/>
      <c r="GZ33" s="90"/>
      <c r="HA33" s="266">
        <f t="shared" si="40"/>
        <v>24.5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2"/>
        <v>0</v>
      </c>
      <c r="HP33" s="8">
        <f t="shared" si="43"/>
        <v>0</v>
      </c>
      <c r="HQ33" s="358">
        <v>400</v>
      </c>
      <c r="HR33" s="266"/>
      <c r="HS33" s="358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18"/>
      <c r="HZ33" s="318"/>
      <c r="IA33" s="278"/>
      <c r="IB33" s="274"/>
      <c r="IC33" s="181">
        <v>8.9</v>
      </c>
      <c r="ID33" s="294">
        <v>2.2250000000000001</v>
      </c>
      <c r="IE33" s="279"/>
      <c r="IF33" s="279"/>
      <c r="IG33" s="8">
        <f t="shared" si="46"/>
        <v>8.9</v>
      </c>
      <c r="IH33" s="8">
        <f t="shared" si="47"/>
        <v>2.2250000000000001</v>
      </c>
      <c r="II33" s="8">
        <v>205</v>
      </c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20"/>
      <c r="JF33" s="320"/>
      <c r="JG33" s="8">
        <f t="shared" si="48"/>
        <v>10.31</v>
      </c>
      <c r="JH33" s="8">
        <f t="shared" si="49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294"/>
      <c r="JN33" s="294"/>
      <c r="JO33" s="358">
        <v>51.55</v>
      </c>
      <c r="JP33" s="294">
        <v>11</v>
      </c>
      <c r="JQ33" s="358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88"/>
      <c r="KR33" s="74"/>
      <c r="KS33" s="74"/>
      <c r="KT33" s="74"/>
      <c r="KU33" s="118">
        <f t="shared" si="53"/>
        <v>0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294">
        <v>0</v>
      </c>
      <c r="LM33" s="79">
        <v>24.02</v>
      </c>
      <c r="LN33" s="376">
        <v>0</v>
      </c>
      <c r="LO33" s="79">
        <v>6.5750000000000002</v>
      </c>
      <c r="LP33" s="386">
        <v>0</v>
      </c>
      <c r="LQ33" s="75"/>
      <c r="LR33" s="297"/>
      <c r="LS33" s="285"/>
      <c r="LT33" s="285"/>
      <c r="LU33" s="4">
        <f t="shared" si="61"/>
        <v>54.795000000000002</v>
      </c>
      <c r="LV33" s="4">
        <f t="shared" si="62"/>
        <v>0</v>
      </c>
      <c r="LW33" s="286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8">
        <v>25.75</v>
      </c>
      <c r="MF33" s="313"/>
      <c r="MG33" s="75">
        <v>35.020000000000003</v>
      </c>
      <c r="MH33" s="74"/>
      <c r="MI33" s="9"/>
      <c r="MJ33" s="4"/>
      <c r="MK33" s="4">
        <f t="shared" si="65"/>
        <v>60.77</v>
      </c>
      <c r="ML33" s="4">
        <f t="shared" si="66"/>
        <v>0</v>
      </c>
      <c r="MM33" s="379">
        <v>0</v>
      </c>
      <c r="MN33" s="380">
        <v>0</v>
      </c>
      <c r="MO33" s="110">
        <v>0</v>
      </c>
      <c r="MP33" s="295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80">
        <v>6.56</v>
      </c>
      <c r="NB33" s="381">
        <v>0.9</v>
      </c>
      <c r="NC33" s="4">
        <f t="shared" si="73"/>
        <v>6.56</v>
      </c>
      <c r="ND33" s="4">
        <f t="shared" si="74"/>
        <v>0.9</v>
      </c>
      <c r="NE33" s="271"/>
      <c r="NF33" s="271"/>
      <c r="NG33" s="271">
        <f t="shared" si="75"/>
        <v>0</v>
      </c>
      <c r="NH33" s="271">
        <f t="shared" si="76"/>
        <v>0</v>
      </c>
      <c r="NI33" s="271"/>
      <c r="NJ33" s="271"/>
      <c r="NK33" s="271">
        <f t="shared" si="77"/>
        <v>0</v>
      </c>
      <c r="NL33" s="271">
        <f t="shared" si="78"/>
        <v>0</v>
      </c>
      <c r="NM33" s="269"/>
      <c r="NN33" s="271"/>
      <c r="NO33" s="271">
        <f t="shared" si="79"/>
        <v>0</v>
      </c>
      <c r="NP33" s="271">
        <f t="shared" si="80"/>
        <v>0</v>
      </c>
      <c r="NQ33" s="382">
        <v>0</v>
      </c>
      <c r="NR33" s="351"/>
      <c r="NS33" s="382">
        <v>0</v>
      </c>
      <c r="NT33" s="351"/>
      <c r="NU33" s="382">
        <v>0</v>
      </c>
      <c r="NV33" s="351"/>
      <c r="NW33" s="382">
        <v>0</v>
      </c>
      <c r="NX33" s="351"/>
      <c r="NY33" s="382">
        <v>0</v>
      </c>
      <c r="NZ33" s="351"/>
      <c r="OA33" s="4">
        <f t="shared" si="12"/>
        <v>0</v>
      </c>
      <c r="OB33" s="4">
        <f t="shared" si="13"/>
        <v>0</v>
      </c>
      <c r="OC33" s="74">
        <v>0</v>
      </c>
      <c r="OD33" s="4"/>
      <c r="OE33" s="384">
        <v>0</v>
      </c>
      <c r="OF33" s="4"/>
      <c r="OG33" s="384">
        <v>0</v>
      </c>
      <c r="OH33" s="4"/>
      <c r="OI33" s="74">
        <v>0</v>
      </c>
      <c r="OJ33" s="4"/>
      <c r="OK33" s="4">
        <f t="shared" si="81"/>
        <v>0</v>
      </c>
      <c r="OL33" s="4">
        <f t="shared" si="82"/>
        <v>0</v>
      </c>
      <c r="OM33" s="387">
        <v>0</v>
      </c>
      <c r="ON33" s="271"/>
      <c r="OO33" s="388">
        <v>0</v>
      </c>
      <c r="OP33" s="271"/>
      <c r="OQ33" s="388">
        <v>0</v>
      </c>
      <c r="OR33" s="181"/>
      <c r="OS33" s="181">
        <f t="shared" si="83"/>
        <v>0</v>
      </c>
      <c r="OT33" s="181">
        <f t="shared" si="84"/>
        <v>0</v>
      </c>
      <c r="OU33" s="271"/>
      <c r="OV33" s="271"/>
      <c r="OW33" s="271">
        <f t="shared" si="14"/>
        <v>0</v>
      </c>
      <c r="OX33" s="271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10.31</v>
      </c>
      <c r="N34" s="71">
        <v>2.0620000000000003</v>
      </c>
      <c r="O34" s="75">
        <v>19.34</v>
      </c>
      <c r="P34" s="71">
        <v>3.8680000000000003</v>
      </c>
      <c r="Q34" s="118"/>
      <c r="R34" s="78"/>
      <c r="S34" s="288"/>
      <c r="T34" s="288"/>
      <c r="U34" s="78"/>
      <c r="V34" s="78"/>
      <c r="W34" s="78">
        <f t="shared" si="16"/>
        <v>29.65</v>
      </c>
      <c r="X34" s="78">
        <f t="shared" si="17"/>
        <v>29.65</v>
      </c>
      <c r="Y34" s="78">
        <v>5</v>
      </c>
      <c r="Z34" s="7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6">
        <v>115</v>
      </c>
      <c r="AL34" s="301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115</v>
      </c>
      <c r="AV34" s="4">
        <f t="shared" si="2"/>
        <v>34.5</v>
      </c>
      <c r="AW34" s="78">
        <v>2</v>
      </c>
      <c r="AX34" s="78">
        <v>0.85</v>
      </c>
      <c r="AY34" s="281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19</v>
      </c>
      <c r="BF34" s="78">
        <v>2.7056</v>
      </c>
      <c r="BG34" s="305">
        <v>8</v>
      </c>
      <c r="BH34" s="306">
        <v>1.1392</v>
      </c>
      <c r="BI34" s="305"/>
      <c r="BJ34" s="306"/>
      <c r="BK34" s="289">
        <v>3</v>
      </c>
      <c r="BL34" s="78">
        <v>0.42720000000000002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87"/>
      <c r="CI34" s="358">
        <v>20.6</v>
      </c>
      <c r="CJ34" s="287">
        <v>6.5</v>
      </c>
      <c r="CK34" s="352"/>
      <c r="CL34" s="352"/>
      <c r="CM34" s="358">
        <v>5.15</v>
      </c>
      <c r="CN34" s="294">
        <v>1.5</v>
      </c>
      <c r="CO34" s="8">
        <f t="shared" si="23"/>
        <v>25.75</v>
      </c>
      <c r="CP34" s="8">
        <f t="shared" si="24"/>
        <v>8</v>
      </c>
      <c r="CQ34" s="367">
        <v>247.40625</v>
      </c>
      <c r="CR34" s="353"/>
      <c r="CS34" s="353"/>
      <c r="CT34" s="270"/>
      <c r="CU34" s="368">
        <v>18.556701030927837</v>
      </c>
      <c r="CV34" s="271"/>
      <c r="CW34" s="369">
        <v>63.814432989690722</v>
      </c>
      <c r="CX34" s="300"/>
      <c r="CY34" s="300"/>
      <c r="CZ34" s="300"/>
      <c r="DA34" s="307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0">
        <v>41.1</v>
      </c>
      <c r="DL34" s="370">
        <v>13.7</v>
      </c>
      <c r="DM34" s="288">
        <f t="shared" si="29"/>
        <v>41.1</v>
      </c>
      <c r="DN34" s="288">
        <f t="shared" si="30"/>
        <v>13.7</v>
      </c>
      <c r="DO34" s="370">
        <v>39.869999999999997</v>
      </c>
      <c r="DP34" s="37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1">
        <v>39.17</v>
      </c>
      <c r="EH34" s="372">
        <v>9.7925000000000004</v>
      </c>
      <c r="EI34" s="91">
        <v>154.63999999999999</v>
      </c>
      <c r="EJ34" s="91">
        <v>38.659999999999997</v>
      </c>
      <c r="EK34" s="288">
        <v>53.61</v>
      </c>
      <c r="EL34" s="291">
        <v>13.4025</v>
      </c>
      <c r="EM34" s="354"/>
      <c r="EN34" s="354"/>
      <c r="EO34" s="292"/>
      <c r="EP34" s="292"/>
      <c r="EQ34" s="8">
        <f t="shared" si="32"/>
        <v>247.42000000000002</v>
      </c>
      <c r="ER34" s="8">
        <f t="shared" si="33"/>
        <v>61.855000000000004</v>
      </c>
      <c r="ES34" s="271"/>
      <c r="ET34" s="271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3">
        <v>29</v>
      </c>
      <c r="FB34" s="293"/>
      <c r="FC34" s="110">
        <v>0</v>
      </c>
      <c r="FD34" s="289"/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71"/>
      <c r="GJ34" s="71"/>
      <c r="GK34" s="294">
        <v>8</v>
      </c>
      <c r="GL34" s="294">
        <v>0</v>
      </c>
      <c r="GM34" s="90">
        <v>0</v>
      </c>
      <c r="GN34" s="90">
        <v>0</v>
      </c>
      <c r="GO34" s="294">
        <v>8</v>
      </c>
      <c r="GP34" s="374">
        <v>0</v>
      </c>
      <c r="GQ34" s="374">
        <v>0</v>
      </c>
      <c r="GR34" s="374">
        <v>0</v>
      </c>
      <c r="GS34" s="90">
        <v>8.5</v>
      </c>
      <c r="GT34" s="90">
        <v>0</v>
      </c>
      <c r="GU34" s="90">
        <v>0</v>
      </c>
      <c r="GV34" s="90">
        <v>0</v>
      </c>
      <c r="GW34" s="90">
        <v>0</v>
      </c>
      <c r="GX34" s="90">
        <v>0</v>
      </c>
      <c r="GY34" s="90"/>
      <c r="GZ34" s="90"/>
      <c r="HA34" s="266">
        <f t="shared" si="40"/>
        <v>24.5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2"/>
        <v>0</v>
      </c>
      <c r="HP34" s="8">
        <f t="shared" si="43"/>
        <v>0</v>
      </c>
      <c r="HQ34" s="358">
        <v>400</v>
      </c>
      <c r="HR34" s="266"/>
      <c r="HS34" s="358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18"/>
      <c r="HZ34" s="318"/>
      <c r="IA34" s="278"/>
      <c r="IB34" s="274"/>
      <c r="IC34" s="181">
        <v>8.9</v>
      </c>
      <c r="ID34" s="294">
        <v>2.2250000000000001</v>
      </c>
      <c r="IE34" s="279"/>
      <c r="IF34" s="279"/>
      <c r="IG34" s="8">
        <f t="shared" si="46"/>
        <v>8.9</v>
      </c>
      <c r="IH34" s="8">
        <f t="shared" si="47"/>
        <v>2.2250000000000001</v>
      </c>
      <c r="II34" s="8">
        <v>205</v>
      </c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20"/>
      <c r="JF34" s="320"/>
      <c r="JG34" s="8">
        <f t="shared" si="48"/>
        <v>10.31</v>
      </c>
      <c r="JH34" s="8">
        <f t="shared" si="49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294"/>
      <c r="JN34" s="294"/>
      <c r="JO34" s="358">
        <v>51.55</v>
      </c>
      <c r="JP34" s="294">
        <v>11</v>
      </c>
      <c r="JQ34" s="358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88"/>
      <c r="KR34" s="74"/>
      <c r="KS34" s="74"/>
      <c r="KT34" s="74"/>
      <c r="KU34" s="118">
        <f t="shared" si="53"/>
        <v>0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294">
        <v>0</v>
      </c>
      <c r="LM34" s="79">
        <v>24.02</v>
      </c>
      <c r="LN34" s="376">
        <v>0</v>
      </c>
      <c r="LO34" s="79">
        <v>6.5750000000000002</v>
      </c>
      <c r="LP34" s="386">
        <v>0</v>
      </c>
      <c r="LQ34" s="75"/>
      <c r="LR34" s="297"/>
      <c r="LS34" s="285"/>
      <c r="LT34" s="285"/>
      <c r="LU34" s="4">
        <f t="shared" si="61"/>
        <v>54.795000000000002</v>
      </c>
      <c r="LV34" s="4">
        <f t="shared" si="62"/>
        <v>0</v>
      </c>
      <c r="LW34" s="286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8">
        <v>25.75</v>
      </c>
      <c r="MF34" s="313"/>
      <c r="MG34" s="75">
        <v>35.020000000000003</v>
      </c>
      <c r="MH34" s="74"/>
      <c r="MI34" s="9"/>
      <c r="MJ34" s="4"/>
      <c r="MK34" s="4">
        <f t="shared" si="65"/>
        <v>60.77</v>
      </c>
      <c r="ML34" s="4">
        <f t="shared" si="66"/>
        <v>0</v>
      </c>
      <c r="MM34" s="379">
        <v>0</v>
      </c>
      <c r="MN34" s="380">
        <v>0</v>
      </c>
      <c r="MO34" s="110">
        <v>0</v>
      </c>
      <c r="MP34" s="295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80">
        <v>6.56</v>
      </c>
      <c r="NB34" s="381">
        <v>0.9</v>
      </c>
      <c r="NC34" s="4">
        <f t="shared" si="73"/>
        <v>6.56</v>
      </c>
      <c r="ND34" s="4">
        <f t="shared" si="74"/>
        <v>0.9</v>
      </c>
      <c r="NE34" s="271"/>
      <c r="NF34" s="271"/>
      <c r="NG34" s="271">
        <f t="shared" si="75"/>
        <v>0</v>
      </c>
      <c r="NH34" s="271">
        <f t="shared" si="76"/>
        <v>0</v>
      </c>
      <c r="NI34" s="271"/>
      <c r="NJ34" s="271"/>
      <c r="NK34" s="271">
        <f t="shared" si="77"/>
        <v>0</v>
      </c>
      <c r="NL34" s="271">
        <f t="shared" si="78"/>
        <v>0</v>
      </c>
      <c r="NM34" s="269"/>
      <c r="NN34" s="271"/>
      <c r="NO34" s="271">
        <f t="shared" si="79"/>
        <v>0</v>
      </c>
      <c r="NP34" s="271">
        <f t="shared" si="80"/>
        <v>0</v>
      </c>
      <c r="NQ34" s="382">
        <v>0</v>
      </c>
      <c r="NR34" s="351"/>
      <c r="NS34" s="382">
        <v>0</v>
      </c>
      <c r="NT34" s="351"/>
      <c r="NU34" s="382">
        <v>0</v>
      </c>
      <c r="NV34" s="351"/>
      <c r="NW34" s="382">
        <v>0</v>
      </c>
      <c r="NX34" s="351"/>
      <c r="NY34" s="382">
        <v>0</v>
      </c>
      <c r="NZ34" s="351"/>
      <c r="OA34" s="4">
        <f t="shared" si="12"/>
        <v>0</v>
      </c>
      <c r="OB34" s="4">
        <f t="shared" si="13"/>
        <v>0</v>
      </c>
      <c r="OC34" s="74">
        <v>0</v>
      </c>
      <c r="OD34" s="4"/>
      <c r="OE34" s="384">
        <v>0</v>
      </c>
      <c r="OF34" s="4"/>
      <c r="OG34" s="384">
        <v>0</v>
      </c>
      <c r="OH34" s="4"/>
      <c r="OI34" s="74">
        <v>0</v>
      </c>
      <c r="OJ34" s="4"/>
      <c r="OK34" s="4">
        <f t="shared" si="81"/>
        <v>0</v>
      </c>
      <c r="OL34" s="4">
        <f t="shared" si="82"/>
        <v>0</v>
      </c>
      <c r="OM34" s="387">
        <v>0.03</v>
      </c>
      <c r="ON34" s="271"/>
      <c r="OO34" s="388">
        <v>0.01</v>
      </c>
      <c r="OP34" s="271"/>
      <c r="OQ34" s="388">
        <v>0.01</v>
      </c>
      <c r="OR34" s="181"/>
      <c r="OS34" s="181">
        <f t="shared" si="83"/>
        <v>0.04</v>
      </c>
      <c r="OT34" s="181">
        <f>ON34+OP34</f>
        <v>0</v>
      </c>
      <c r="OU34" s="271"/>
      <c r="OV34" s="271"/>
      <c r="OW34" s="271">
        <f t="shared" si="14"/>
        <v>0</v>
      </c>
      <c r="OX34" s="271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10.31</v>
      </c>
      <c r="N35" s="71">
        <v>2.0620000000000003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6"/>
        <v>10.31</v>
      </c>
      <c r="X35" s="78">
        <f t="shared" si="17"/>
        <v>10.31</v>
      </c>
      <c r="Y35" s="78">
        <v>5</v>
      </c>
      <c r="Z35" s="7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6">
        <v>115</v>
      </c>
      <c r="AL35" s="301">
        <v>34.5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20"/>
        <v>115</v>
      </c>
      <c r="AV35" s="74">
        <f t="shared" si="2"/>
        <v>34.5</v>
      </c>
      <c r="AW35" s="78">
        <v>2</v>
      </c>
      <c r="AX35" s="78">
        <v>0.85</v>
      </c>
      <c r="AY35" s="304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19</v>
      </c>
      <c r="BF35" s="78">
        <v>2.7056</v>
      </c>
      <c r="BG35" s="305">
        <v>8</v>
      </c>
      <c r="BH35" s="306">
        <v>1.1392</v>
      </c>
      <c r="BI35" s="305"/>
      <c r="BJ35" s="306"/>
      <c r="BK35" s="289">
        <v>3</v>
      </c>
      <c r="BL35" s="78">
        <v>0.42720000000000002</v>
      </c>
      <c r="BM35" s="78"/>
      <c r="BN35" s="78"/>
      <c r="BO35" s="78"/>
      <c r="BP35" s="78"/>
      <c r="BQ35" s="78"/>
      <c r="BR35" s="78"/>
      <c r="BS35" s="288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87"/>
      <c r="CI35" s="358">
        <v>20.6</v>
      </c>
      <c r="CJ35" s="287">
        <v>6.5</v>
      </c>
      <c r="CK35" s="352"/>
      <c r="CL35" s="352"/>
      <c r="CM35" s="358">
        <v>5.15</v>
      </c>
      <c r="CN35" s="294">
        <v>1.5</v>
      </c>
      <c r="CO35" s="78">
        <f t="shared" si="23"/>
        <v>25.75</v>
      </c>
      <c r="CP35" s="78">
        <f t="shared" si="24"/>
        <v>8</v>
      </c>
      <c r="CQ35" s="367">
        <v>247.40625</v>
      </c>
      <c r="CR35" s="353"/>
      <c r="CS35" s="353"/>
      <c r="CT35" s="270"/>
      <c r="CU35" s="368">
        <v>18.556701030927837</v>
      </c>
      <c r="CV35" s="271"/>
      <c r="CW35" s="369">
        <v>63.814432989690722</v>
      </c>
      <c r="CX35" s="300"/>
      <c r="CY35" s="300"/>
      <c r="CZ35" s="300"/>
      <c r="DA35" s="307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0">
        <v>41.1</v>
      </c>
      <c r="DL35" s="370">
        <v>13.7</v>
      </c>
      <c r="DM35" s="288">
        <f t="shared" si="29"/>
        <v>41.1</v>
      </c>
      <c r="DN35" s="288">
        <f t="shared" si="30"/>
        <v>13.7</v>
      </c>
      <c r="DO35" s="370">
        <v>39.869999999999997</v>
      </c>
      <c r="DP35" s="370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1">
        <v>39.17</v>
      </c>
      <c r="EH35" s="372">
        <v>9.7925000000000004</v>
      </c>
      <c r="EI35" s="91">
        <v>154.63999999999999</v>
      </c>
      <c r="EJ35" s="91">
        <v>38.659999999999997</v>
      </c>
      <c r="EK35" s="288">
        <v>53.61</v>
      </c>
      <c r="EL35" s="291">
        <v>13.4025</v>
      </c>
      <c r="EM35" s="354"/>
      <c r="EN35" s="354"/>
      <c r="EO35" s="292"/>
      <c r="EP35" s="292"/>
      <c r="EQ35" s="78">
        <f t="shared" si="32"/>
        <v>247.42000000000002</v>
      </c>
      <c r="ER35" s="78">
        <f t="shared" si="33"/>
        <v>61.855000000000004</v>
      </c>
      <c r="ES35" s="181"/>
      <c r="ET35" s="181"/>
      <c r="EU35" s="309"/>
      <c r="EV35" s="309"/>
      <c r="EW35" s="74">
        <f t="shared" si="34"/>
        <v>0</v>
      </c>
      <c r="EX35" s="74">
        <f t="shared" si="35"/>
        <v>0</v>
      </c>
      <c r="EY35" s="78"/>
      <c r="EZ35" s="78"/>
      <c r="FA35" s="373">
        <v>29</v>
      </c>
      <c r="FB35" s="293"/>
      <c r="FC35" s="110">
        <v>30</v>
      </c>
      <c r="FD35" s="289"/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71"/>
      <c r="GJ35" s="71"/>
      <c r="GK35" s="294">
        <v>8</v>
      </c>
      <c r="GL35" s="294">
        <v>0</v>
      </c>
      <c r="GM35" s="90">
        <v>0</v>
      </c>
      <c r="GN35" s="90">
        <v>0</v>
      </c>
      <c r="GO35" s="294">
        <v>8</v>
      </c>
      <c r="GP35" s="374">
        <v>0</v>
      </c>
      <c r="GQ35" s="374">
        <v>0</v>
      </c>
      <c r="GR35" s="374">
        <v>0</v>
      </c>
      <c r="GS35" s="90">
        <v>0</v>
      </c>
      <c r="GT35" s="90">
        <v>0</v>
      </c>
      <c r="GU35" s="90">
        <v>3</v>
      </c>
      <c r="GV35" s="90">
        <v>0</v>
      </c>
      <c r="GW35" s="90">
        <v>8</v>
      </c>
      <c r="GX35" s="90">
        <v>0</v>
      </c>
      <c r="GY35" s="90"/>
      <c r="GZ35" s="90"/>
      <c r="HA35" s="266">
        <f t="shared" si="40"/>
        <v>27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2"/>
        <v>0</v>
      </c>
      <c r="HP35" s="78">
        <f t="shared" si="43"/>
        <v>0</v>
      </c>
      <c r="HQ35" s="358">
        <v>400</v>
      </c>
      <c r="HR35" s="266"/>
      <c r="HS35" s="358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19"/>
      <c r="HZ35" s="319"/>
      <c r="IA35" s="93"/>
      <c r="IB35" s="91"/>
      <c r="IC35" s="181">
        <v>8.9</v>
      </c>
      <c r="ID35" s="294">
        <v>2.2250000000000001</v>
      </c>
      <c r="IE35" s="193"/>
      <c r="IF35" s="193"/>
      <c r="IG35" s="8">
        <f t="shared" si="46"/>
        <v>8.9</v>
      </c>
      <c r="IH35" s="8">
        <f t="shared" si="47"/>
        <v>2.2250000000000001</v>
      </c>
      <c r="II35" s="78">
        <v>205</v>
      </c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0"/>
      <c r="JF35" s="320"/>
      <c r="JG35" s="8">
        <f t="shared" si="48"/>
        <v>10.31</v>
      </c>
      <c r="JH35" s="8">
        <f t="shared" si="49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294"/>
      <c r="JN35" s="294"/>
      <c r="JO35" s="358">
        <v>51.55</v>
      </c>
      <c r="JP35" s="294">
        <v>11</v>
      </c>
      <c r="JQ35" s="358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88"/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294">
        <v>0</v>
      </c>
      <c r="LM35" s="79">
        <v>24.02</v>
      </c>
      <c r="LN35" s="376">
        <v>0</v>
      </c>
      <c r="LO35" s="79">
        <v>6.5750000000000002</v>
      </c>
      <c r="LP35" s="386">
        <v>0</v>
      </c>
      <c r="LQ35" s="75"/>
      <c r="LR35" s="297"/>
      <c r="LS35" s="297"/>
      <c r="LT35" s="297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8">
        <v>25.75</v>
      </c>
      <c r="MF35" s="313"/>
      <c r="MG35" s="75">
        <v>35.020000000000003</v>
      </c>
      <c r="MH35" s="74"/>
      <c r="MI35" s="75"/>
      <c r="MJ35" s="74"/>
      <c r="MK35" s="74">
        <f t="shared" si="65"/>
        <v>60.77</v>
      </c>
      <c r="ML35" s="74">
        <f t="shared" si="66"/>
        <v>0</v>
      </c>
      <c r="MM35" s="379">
        <v>0.12</v>
      </c>
      <c r="MN35" s="380">
        <v>0</v>
      </c>
      <c r="MO35" s="110">
        <v>8.0000000000000016E-2</v>
      </c>
      <c r="MP35" s="295">
        <v>0</v>
      </c>
      <c r="MQ35" s="74">
        <f t="shared" si="67"/>
        <v>0.2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80"/>
      <c r="NB35" s="381"/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89"/>
      <c r="NN35" s="181"/>
      <c r="NO35" s="181">
        <f t="shared" si="79"/>
        <v>0</v>
      </c>
      <c r="NP35" s="181">
        <f t="shared" si="80"/>
        <v>0</v>
      </c>
      <c r="NQ35" s="382">
        <v>0</v>
      </c>
      <c r="NR35" s="351"/>
      <c r="NS35" s="382">
        <v>0</v>
      </c>
      <c r="NT35" s="351"/>
      <c r="NU35" s="382">
        <v>0</v>
      </c>
      <c r="NV35" s="351"/>
      <c r="NW35" s="382">
        <v>0</v>
      </c>
      <c r="NX35" s="351"/>
      <c r="NY35" s="382">
        <v>0</v>
      </c>
      <c r="NZ35" s="351"/>
      <c r="OA35" s="4">
        <f t="shared" si="12"/>
        <v>0</v>
      </c>
      <c r="OB35" s="4">
        <f t="shared" si="13"/>
        <v>0</v>
      </c>
      <c r="OC35" s="74">
        <v>0</v>
      </c>
      <c r="OD35" s="4"/>
      <c r="OE35" s="384">
        <v>0</v>
      </c>
      <c r="OF35" s="4"/>
      <c r="OG35" s="384">
        <v>0</v>
      </c>
      <c r="OH35" s="4"/>
      <c r="OI35" s="74">
        <v>0</v>
      </c>
      <c r="OJ35" s="4"/>
      <c r="OK35" s="4">
        <f t="shared" si="81"/>
        <v>0</v>
      </c>
      <c r="OL35" s="4">
        <f t="shared" si="82"/>
        <v>0</v>
      </c>
      <c r="OM35" s="387">
        <v>0.11</v>
      </c>
      <c r="ON35" s="271"/>
      <c r="OO35" s="388">
        <v>0.03</v>
      </c>
      <c r="OP35" s="271"/>
      <c r="OQ35" s="388">
        <v>0.03</v>
      </c>
      <c r="OR35" s="181"/>
      <c r="OS35" s="181">
        <f t="shared" si="83"/>
        <v>0.14000000000000001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10.31</v>
      </c>
      <c r="N36" s="71">
        <v>2.0620000000000003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6"/>
        <v>10.31</v>
      </c>
      <c r="X36" s="78">
        <f t="shared" si="17"/>
        <v>10.31</v>
      </c>
      <c r="Y36" s="78">
        <v>5</v>
      </c>
      <c r="Z36" s="7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6">
        <v>115</v>
      </c>
      <c r="AL36" s="301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115</v>
      </c>
      <c r="AV36" s="4">
        <f t="shared" si="2"/>
        <v>34.5</v>
      </c>
      <c r="AW36" s="78">
        <v>2</v>
      </c>
      <c r="AX36" s="78">
        <v>0.85</v>
      </c>
      <c r="AY36" s="281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19</v>
      </c>
      <c r="BF36" s="78">
        <v>2.7056</v>
      </c>
      <c r="BG36" s="305">
        <v>8</v>
      </c>
      <c r="BH36" s="306">
        <v>1.1392</v>
      </c>
      <c r="BI36" s="305"/>
      <c r="BJ36" s="306"/>
      <c r="BK36" s="289">
        <v>3</v>
      </c>
      <c r="BL36" s="78">
        <v>0.42720000000000002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87"/>
      <c r="CI36" s="358">
        <v>20.6</v>
      </c>
      <c r="CJ36" s="287">
        <v>6.5</v>
      </c>
      <c r="CK36" s="352"/>
      <c r="CL36" s="352"/>
      <c r="CM36" s="358">
        <v>5.15</v>
      </c>
      <c r="CN36" s="294">
        <v>1.5</v>
      </c>
      <c r="CO36" s="8">
        <f t="shared" si="23"/>
        <v>25.75</v>
      </c>
      <c r="CP36" s="8">
        <f t="shared" si="24"/>
        <v>8</v>
      </c>
      <c r="CQ36" s="367">
        <v>247.40625</v>
      </c>
      <c r="CR36" s="353"/>
      <c r="CS36" s="353"/>
      <c r="CT36" s="270"/>
      <c r="CU36" s="368">
        <v>18.556701030927837</v>
      </c>
      <c r="CV36" s="271"/>
      <c r="CW36" s="369">
        <v>63.814432989690722</v>
      </c>
      <c r="CX36" s="300"/>
      <c r="CY36" s="300"/>
      <c r="CZ36" s="300"/>
      <c r="DA36" s="307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0">
        <v>41.1</v>
      </c>
      <c r="DL36" s="370">
        <v>13.7</v>
      </c>
      <c r="DM36" s="288">
        <f t="shared" si="29"/>
        <v>41.1</v>
      </c>
      <c r="DN36" s="288">
        <f t="shared" si="30"/>
        <v>13.7</v>
      </c>
      <c r="DO36" s="370">
        <v>39.869999999999997</v>
      </c>
      <c r="DP36" s="37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1">
        <v>39.17</v>
      </c>
      <c r="EH36" s="372">
        <v>9.7925000000000004</v>
      </c>
      <c r="EI36" s="91">
        <v>154.63999999999999</v>
      </c>
      <c r="EJ36" s="91">
        <v>38.659999999999997</v>
      </c>
      <c r="EK36" s="288">
        <v>53.61</v>
      </c>
      <c r="EL36" s="291">
        <v>13.4025</v>
      </c>
      <c r="EM36" s="354"/>
      <c r="EN36" s="354"/>
      <c r="EO36" s="292"/>
      <c r="EP36" s="292"/>
      <c r="EQ36" s="8">
        <f t="shared" si="32"/>
        <v>247.42000000000002</v>
      </c>
      <c r="ER36" s="8">
        <f t="shared" si="33"/>
        <v>61.855000000000004</v>
      </c>
      <c r="ES36" s="271"/>
      <c r="ET36" s="271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3">
        <v>29</v>
      </c>
      <c r="FB36" s="293"/>
      <c r="FC36" s="110">
        <v>30</v>
      </c>
      <c r="FD36" s="289"/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71"/>
      <c r="GJ36" s="71"/>
      <c r="GK36" s="294">
        <v>8</v>
      </c>
      <c r="GL36" s="294">
        <v>0</v>
      </c>
      <c r="GM36" s="90">
        <v>0</v>
      </c>
      <c r="GN36" s="90">
        <v>0</v>
      </c>
      <c r="GO36" s="294">
        <v>8</v>
      </c>
      <c r="GP36" s="374">
        <v>0</v>
      </c>
      <c r="GQ36" s="374">
        <v>0</v>
      </c>
      <c r="GR36" s="374">
        <v>0</v>
      </c>
      <c r="GS36" s="90">
        <v>0</v>
      </c>
      <c r="GT36" s="90">
        <v>0</v>
      </c>
      <c r="GU36" s="90">
        <v>3</v>
      </c>
      <c r="GV36" s="90">
        <v>0</v>
      </c>
      <c r="GW36" s="90">
        <v>8</v>
      </c>
      <c r="GX36" s="90">
        <v>0</v>
      </c>
      <c r="GY36" s="90"/>
      <c r="GZ36" s="90"/>
      <c r="HA36" s="266">
        <f t="shared" si="40"/>
        <v>27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2"/>
        <v>0</v>
      </c>
      <c r="HP36" s="8">
        <f t="shared" si="43"/>
        <v>0</v>
      </c>
      <c r="HQ36" s="358">
        <v>400</v>
      </c>
      <c r="HR36" s="266"/>
      <c r="HS36" s="358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18"/>
      <c r="HZ36" s="318"/>
      <c r="IA36" s="278"/>
      <c r="IB36" s="274"/>
      <c r="IC36" s="181">
        <v>8.9</v>
      </c>
      <c r="ID36" s="294">
        <v>2.2250000000000001</v>
      </c>
      <c r="IE36" s="279"/>
      <c r="IF36" s="279"/>
      <c r="IG36" s="8">
        <f t="shared" si="46"/>
        <v>8.9</v>
      </c>
      <c r="IH36" s="8">
        <f t="shared" si="47"/>
        <v>2.2250000000000001</v>
      </c>
      <c r="II36" s="8">
        <v>205</v>
      </c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0"/>
      <c r="JF36" s="320"/>
      <c r="JG36" s="8">
        <f t="shared" si="48"/>
        <v>10.31</v>
      </c>
      <c r="JH36" s="8">
        <f t="shared" si="49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294"/>
      <c r="JN36" s="294"/>
      <c r="JO36" s="358">
        <v>51.55</v>
      </c>
      <c r="JP36" s="294">
        <v>11</v>
      </c>
      <c r="JQ36" s="358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88"/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294">
        <v>0</v>
      </c>
      <c r="LM36" s="79">
        <v>24.02</v>
      </c>
      <c r="LN36" s="376">
        <v>0</v>
      </c>
      <c r="LO36" s="79">
        <v>6.5750000000000002</v>
      </c>
      <c r="LP36" s="386">
        <v>0</v>
      </c>
      <c r="LQ36" s="75"/>
      <c r="LR36" s="297"/>
      <c r="LS36" s="285"/>
      <c r="LT36" s="285"/>
      <c r="LU36" s="4">
        <f t="shared" si="61"/>
        <v>54.795000000000002</v>
      </c>
      <c r="LV36" s="4">
        <f t="shared" si="62"/>
        <v>0</v>
      </c>
      <c r="LW36" s="286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8">
        <v>25.75</v>
      </c>
      <c r="MF36" s="313"/>
      <c r="MG36" s="75">
        <v>35.020000000000003</v>
      </c>
      <c r="MH36" s="74"/>
      <c r="MI36" s="9"/>
      <c r="MJ36" s="4"/>
      <c r="MK36" s="4">
        <f t="shared" si="65"/>
        <v>60.77</v>
      </c>
      <c r="ML36" s="4">
        <f t="shared" si="66"/>
        <v>0</v>
      </c>
      <c r="MM36" s="379">
        <v>0.21</v>
      </c>
      <c r="MN36" s="380">
        <v>0</v>
      </c>
      <c r="MO36" s="110">
        <v>0.13999999999999999</v>
      </c>
      <c r="MP36" s="295">
        <v>0</v>
      </c>
      <c r="MQ36" s="4">
        <f t="shared" si="67"/>
        <v>0.35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80"/>
      <c r="NB36" s="381"/>
      <c r="NC36" s="4">
        <f t="shared" si="73"/>
        <v>0</v>
      </c>
      <c r="ND36" s="4">
        <f t="shared" si="74"/>
        <v>0</v>
      </c>
      <c r="NE36" s="271"/>
      <c r="NF36" s="271"/>
      <c r="NG36" s="271">
        <f t="shared" si="75"/>
        <v>0</v>
      </c>
      <c r="NH36" s="271">
        <f t="shared" si="76"/>
        <v>0</v>
      </c>
      <c r="NI36" s="271"/>
      <c r="NJ36" s="271"/>
      <c r="NK36" s="271">
        <f t="shared" si="77"/>
        <v>0</v>
      </c>
      <c r="NL36" s="271">
        <f t="shared" si="78"/>
        <v>0</v>
      </c>
      <c r="NM36" s="269"/>
      <c r="NN36" s="271"/>
      <c r="NO36" s="271">
        <f t="shared" si="79"/>
        <v>0</v>
      </c>
      <c r="NP36" s="271">
        <f t="shared" si="80"/>
        <v>0</v>
      </c>
      <c r="NQ36" s="382">
        <v>0.02</v>
      </c>
      <c r="NR36" s="351"/>
      <c r="NS36" s="382">
        <v>0</v>
      </c>
      <c r="NT36" s="351"/>
      <c r="NU36" s="382">
        <v>0.04</v>
      </c>
      <c r="NV36" s="351"/>
      <c r="NW36" s="382">
        <v>0</v>
      </c>
      <c r="NX36" s="351"/>
      <c r="NY36" s="382">
        <v>0.01</v>
      </c>
      <c r="NZ36" s="351"/>
      <c r="OA36" s="4">
        <f t="shared" si="12"/>
        <v>6.9999999999999993E-2</v>
      </c>
      <c r="OB36" s="4">
        <f t="shared" si="13"/>
        <v>0</v>
      </c>
      <c r="OC36" s="74">
        <v>0</v>
      </c>
      <c r="OD36" s="4"/>
      <c r="OE36" s="384">
        <v>0</v>
      </c>
      <c r="OF36" s="4"/>
      <c r="OG36" s="384">
        <v>0.09</v>
      </c>
      <c r="OH36" s="4"/>
      <c r="OI36" s="74">
        <v>0</v>
      </c>
      <c r="OJ36" s="4"/>
      <c r="OK36" s="4">
        <f t="shared" si="81"/>
        <v>0.09</v>
      </c>
      <c r="OL36" s="4">
        <f t="shared" si="82"/>
        <v>0</v>
      </c>
      <c r="OM36" s="387">
        <v>0.21</v>
      </c>
      <c r="ON36" s="271"/>
      <c r="OO36" s="388">
        <v>0.06</v>
      </c>
      <c r="OP36" s="271"/>
      <c r="OQ36" s="388">
        <v>0.06</v>
      </c>
      <c r="OR36" s="181"/>
      <c r="OS36" s="181">
        <f t="shared" si="83"/>
        <v>0.27</v>
      </c>
      <c r="OT36" s="181">
        <f t="shared" si="84"/>
        <v>0</v>
      </c>
      <c r="OU36" s="271"/>
      <c r="OV36" s="271"/>
      <c r="OW36" s="271">
        <f t="shared" si="14"/>
        <v>0</v>
      </c>
      <c r="OX36" s="271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10.31</v>
      </c>
      <c r="N37" s="71">
        <v>2.0620000000000003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6"/>
        <v>10.31</v>
      </c>
      <c r="X37" s="78">
        <f t="shared" si="17"/>
        <v>10.31</v>
      </c>
      <c r="Y37" s="78">
        <v>5</v>
      </c>
      <c r="Z37" s="7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6">
        <v>115</v>
      </c>
      <c r="AL37" s="301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115</v>
      </c>
      <c r="AV37" s="4">
        <f t="shared" si="2"/>
        <v>34.5</v>
      </c>
      <c r="AW37" s="78">
        <v>2</v>
      </c>
      <c r="AX37" s="78">
        <v>0.85</v>
      </c>
      <c r="AY37" s="281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19</v>
      </c>
      <c r="BF37" s="78">
        <v>2.7056</v>
      </c>
      <c r="BG37" s="305">
        <v>8</v>
      </c>
      <c r="BH37" s="306">
        <v>1.1392</v>
      </c>
      <c r="BI37" s="305"/>
      <c r="BJ37" s="306"/>
      <c r="BK37" s="289">
        <v>3</v>
      </c>
      <c r="BL37" s="78">
        <v>0.42720000000000002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87"/>
      <c r="CI37" s="358">
        <v>20.6</v>
      </c>
      <c r="CJ37" s="287">
        <v>6.5</v>
      </c>
      <c r="CK37" s="352"/>
      <c r="CL37" s="352"/>
      <c r="CM37" s="358">
        <v>5.15</v>
      </c>
      <c r="CN37" s="294">
        <v>1.5</v>
      </c>
      <c r="CO37" s="8">
        <f t="shared" si="23"/>
        <v>25.75</v>
      </c>
      <c r="CP37" s="8">
        <f t="shared" si="24"/>
        <v>8</v>
      </c>
      <c r="CQ37" s="367">
        <v>247.40625</v>
      </c>
      <c r="CR37" s="353"/>
      <c r="CS37" s="353"/>
      <c r="CT37" s="270"/>
      <c r="CU37" s="368">
        <v>18.556701030927837</v>
      </c>
      <c r="CV37" s="271"/>
      <c r="CW37" s="369">
        <v>63.814432989690722</v>
      </c>
      <c r="CX37" s="300"/>
      <c r="CY37" s="300"/>
      <c r="CZ37" s="300"/>
      <c r="DA37" s="307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0">
        <v>41.1</v>
      </c>
      <c r="DL37" s="370">
        <v>13.7</v>
      </c>
      <c r="DM37" s="288">
        <f t="shared" si="29"/>
        <v>41.1</v>
      </c>
      <c r="DN37" s="288">
        <f t="shared" si="30"/>
        <v>13.7</v>
      </c>
      <c r="DO37" s="370">
        <v>39.869999999999997</v>
      </c>
      <c r="DP37" s="37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1">
        <v>39.17</v>
      </c>
      <c r="EH37" s="372">
        <v>9.7925000000000004</v>
      </c>
      <c r="EI37" s="91">
        <v>154.63999999999999</v>
      </c>
      <c r="EJ37" s="91">
        <v>38.659999999999997</v>
      </c>
      <c r="EK37" s="288">
        <v>53.61</v>
      </c>
      <c r="EL37" s="291">
        <v>13.4025</v>
      </c>
      <c r="EM37" s="354"/>
      <c r="EN37" s="354"/>
      <c r="EO37" s="292"/>
      <c r="EP37" s="292"/>
      <c r="EQ37" s="8">
        <f t="shared" si="32"/>
        <v>247.42000000000002</v>
      </c>
      <c r="ER37" s="8">
        <f t="shared" si="33"/>
        <v>61.855000000000004</v>
      </c>
      <c r="ES37" s="271"/>
      <c r="ET37" s="271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3">
        <v>29</v>
      </c>
      <c r="FB37" s="293"/>
      <c r="FC37" s="110">
        <v>30</v>
      </c>
      <c r="FD37" s="289"/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71"/>
      <c r="GJ37" s="71"/>
      <c r="GK37" s="294">
        <v>8</v>
      </c>
      <c r="GL37" s="294">
        <v>0</v>
      </c>
      <c r="GM37" s="90">
        <v>0</v>
      </c>
      <c r="GN37" s="90">
        <v>0</v>
      </c>
      <c r="GO37" s="294">
        <v>8</v>
      </c>
      <c r="GP37" s="374">
        <v>0</v>
      </c>
      <c r="GQ37" s="374">
        <v>0</v>
      </c>
      <c r="GR37" s="374">
        <v>0</v>
      </c>
      <c r="GS37" s="90">
        <v>0</v>
      </c>
      <c r="GT37" s="90">
        <v>0</v>
      </c>
      <c r="GU37" s="90">
        <v>3</v>
      </c>
      <c r="GV37" s="90">
        <v>0</v>
      </c>
      <c r="GW37" s="90">
        <v>8</v>
      </c>
      <c r="GX37" s="90">
        <v>0</v>
      </c>
      <c r="GY37" s="90"/>
      <c r="GZ37" s="90"/>
      <c r="HA37" s="266">
        <f t="shared" si="40"/>
        <v>27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2"/>
        <v>0</v>
      </c>
      <c r="HP37" s="8">
        <f t="shared" si="43"/>
        <v>0</v>
      </c>
      <c r="HQ37" s="358">
        <v>400</v>
      </c>
      <c r="HR37" s="266"/>
      <c r="HS37" s="358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18"/>
      <c r="HZ37" s="318"/>
      <c r="IA37" s="278"/>
      <c r="IB37" s="274"/>
      <c r="IC37" s="181">
        <v>8.9</v>
      </c>
      <c r="ID37" s="294">
        <v>2.2250000000000001</v>
      </c>
      <c r="IE37" s="279"/>
      <c r="IF37" s="279"/>
      <c r="IG37" s="8">
        <f t="shared" si="46"/>
        <v>8.9</v>
      </c>
      <c r="IH37" s="8">
        <f t="shared" si="47"/>
        <v>2.2250000000000001</v>
      </c>
      <c r="II37" s="8">
        <v>205</v>
      </c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0"/>
      <c r="JF37" s="320"/>
      <c r="JG37" s="8">
        <f t="shared" si="48"/>
        <v>10.31</v>
      </c>
      <c r="JH37" s="8">
        <f t="shared" si="49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294"/>
      <c r="JN37" s="294"/>
      <c r="JO37" s="358">
        <v>51.55</v>
      </c>
      <c r="JP37" s="294">
        <v>11</v>
      </c>
      <c r="JQ37" s="358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88"/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294">
        <v>0</v>
      </c>
      <c r="LM37" s="79">
        <v>24.02</v>
      </c>
      <c r="LN37" s="376">
        <v>0</v>
      </c>
      <c r="LO37" s="79">
        <v>6.5750000000000002</v>
      </c>
      <c r="LP37" s="386">
        <v>0</v>
      </c>
      <c r="LQ37" s="75"/>
      <c r="LR37" s="297"/>
      <c r="LS37" s="285"/>
      <c r="LT37" s="285"/>
      <c r="LU37" s="4">
        <f t="shared" si="61"/>
        <v>54.795000000000002</v>
      </c>
      <c r="LV37" s="4">
        <f t="shared" si="62"/>
        <v>0</v>
      </c>
      <c r="LW37" s="286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8">
        <v>25.75</v>
      </c>
      <c r="MF37" s="313"/>
      <c r="MG37" s="75">
        <v>35.020000000000003</v>
      </c>
      <c r="MH37" s="74"/>
      <c r="MI37" s="9"/>
      <c r="MJ37" s="4"/>
      <c r="MK37" s="4">
        <f t="shared" si="65"/>
        <v>60.77</v>
      </c>
      <c r="ML37" s="4">
        <f t="shared" si="66"/>
        <v>0</v>
      </c>
      <c r="MM37" s="379">
        <v>1.02</v>
      </c>
      <c r="MN37" s="380">
        <v>0</v>
      </c>
      <c r="MO37" s="110">
        <v>0.68</v>
      </c>
      <c r="MP37" s="295">
        <v>0</v>
      </c>
      <c r="MQ37" s="4">
        <f t="shared" si="67"/>
        <v>1.7000000000000002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80"/>
      <c r="NB37" s="381"/>
      <c r="NC37" s="4">
        <f t="shared" si="73"/>
        <v>0</v>
      </c>
      <c r="ND37" s="4">
        <f t="shared" si="74"/>
        <v>0</v>
      </c>
      <c r="NE37" s="271"/>
      <c r="NF37" s="271"/>
      <c r="NG37" s="271">
        <f t="shared" si="75"/>
        <v>0</v>
      </c>
      <c r="NH37" s="271">
        <f t="shared" si="76"/>
        <v>0</v>
      </c>
      <c r="NI37" s="271"/>
      <c r="NJ37" s="271"/>
      <c r="NK37" s="271">
        <f t="shared" si="77"/>
        <v>0</v>
      </c>
      <c r="NL37" s="271">
        <f t="shared" si="78"/>
        <v>0</v>
      </c>
      <c r="NM37" s="269"/>
      <c r="NN37" s="271"/>
      <c r="NO37" s="271">
        <f t="shared" si="79"/>
        <v>0</v>
      </c>
      <c r="NP37" s="271">
        <f t="shared" si="80"/>
        <v>0</v>
      </c>
      <c r="NQ37" s="382">
        <v>0.11</v>
      </c>
      <c r="NR37" s="351"/>
      <c r="NS37" s="382">
        <v>0</v>
      </c>
      <c r="NT37" s="351"/>
      <c r="NU37" s="382">
        <v>0.18</v>
      </c>
      <c r="NV37" s="351"/>
      <c r="NW37" s="382">
        <v>0.04</v>
      </c>
      <c r="NX37" s="351"/>
      <c r="NY37" s="382">
        <v>0.06</v>
      </c>
      <c r="NZ37" s="351"/>
      <c r="OA37" s="4">
        <f t="shared" si="12"/>
        <v>0.35</v>
      </c>
      <c r="OB37" s="4">
        <f t="shared" si="13"/>
        <v>0</v>
      </c>
      <c r="OC37" s="74">
        <v>0.8</v>
      </c>
      <c r="OD37" s="4"/>
      <c r="OE37" s="384">
        <v>0</v>
      </c>
      <c r="OF37" s="4"/>
      <c r="OG37" s="384">
        <v>0.08</v>
      </c>
      <c r="OH37" s="4"/>
      <c r="OI37" s="74">
        <v>0</v>
      </c>
      <c r="OJ37" s="4"/>
      <c r="OK37" s="4">
        <f t="shared" si="81"/>
        <v>0.88</v>
      </c>
      <c r="OL37" s="4">
        <f t="shared" si="82"/>
        <v>0</v>
      </c>
      <c r="OM37" s="387">
        <v>0.43</v>
      </c>
      <c r="ON37" s="271"/>
      <c r="OO37" s="388">
        <v>0.12</v>
      </c>
      <c r="OP37" s="271"/>
      <c r="OQ37" s="388">
        <v>0.13</v>
      </c>
      <c r="OR37" s="181"/>
      <c r="OS37" s="181">
        <f t="shared" si="83"/>
        <v>0.55000000000000004</v>
      </c>
      <c r="OT37" s="181">
        <f t="shared" si="84"/>
        <v>0</v>
      </c>
      <c r="OU37" s="271"/>
      <c r="OV37" s="271"/>
      <c r="OW37" s="271">
        <f t="shared" si="14"/>
        <v>0</v>
      </c>
      <c r="OX37" s="271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10.31</v>
      </c>
      <c r="N38" s="71">
        <v>2.0620000000000003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6"/>
        <v>10.31</v>
      </c>
      <c r="X38" s="78">
        <f t="shared" si="17"/>
        <v>10.31</v>
      </c>
      <c r="Y38" s="78">
        <v>5</v>
      </c>
      <c r="Z38" s="7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6">
        <v>115</v>
      </c>
      <c r="AL38" s="301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115</v>
      </c>
      <c r="AV38" s="4">
        <f t="shared" si="2"/>
        <v>34.5</v>
      </c>
      <c r="AW38" s="78">
        <v>2</v>
      </c>
      <c r="AX38" s="78">
        <v>0.85</v>
      </c>
      <c r="AY38" s="281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19</v>
      </c>
      <c r="BF38" s="78">
        <v>2.7056</v>
      </c>
      <c r="BG38" s="305">
        <v>8</v>
      </c>
      <c r="BH38" s="306">
        <v>1.1392</v>
      </c>
      <c r="BI38" s="305"/>
      <c r="BJ38" s="306"/>
      <c r="BK38" s="289">
        <v>3</v>
      </c>
      <c r="BL38" s="78">
        <v>0.42720000000000002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87"/>
      <c r="CI38" s="358">
        <v>20.6</v>
      </c>
      <c r="CJ38" s="287">
        <v>6.5</v>
      </c>
      <c r="CK38" s="352"/>
      <c r="CL38" s="352"/>
      <c r="CM38" s="358">
        <v>5.15</v>
      </c>
      <c r="CN38" s="294">
        <v>1.5</v>
      </c>
      <c r="CO38" s="8">
        <f t="shared" si="23"/>
        <v>25.75</v>
      </c>
      <c r="CP38" s="8">
        <f t="shared" si="24"/>
        <v>8</v>
      </c>
      <c r="CQ38" s="367">
        <v>247.40625</v>
      </c>
      <c r="CR38" s="353"/>
      <c r="CS38" s="353"/>
      <c r="CT38" s="270"/>
      <c r="CU38" s="368">
        <v>18.556701030927837</v>
      </c>
      <c r="CV38" s="271"/>
      <c r="CW38" s="369">
        <v>63.814432989690722</v>
      </c>
      <c r="CX38" s="300"/>
      <c r="CY38" s="300"/>
      <c r="CZ38" s="300"/>
      <c r="DA38" s="307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0">
        <v>41.1</v>
      </c>
      <c r="DL38" s="370">
        <v>13.7</v>
      </c>
      <c r="DM38" s="288">
        <f t="shared" si="29"/>
        <v>41.1</v>
      </c>
      <c r="DN38" s="288">
        <f t="shared" si="30"/>
        <v>13.7</v>
      </c>
      <c r="DO38" s="370">
        <v>39.869999999999997</v>
      </c>
      <c r="DP38" s="37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1">
        <v>39.17</v>
      </c>
      <c r="EH38" s="372">
        <v>9.7925000000000004</v>
      </c>
      <c r="EI38" s="91">
        <v>154.63999999999999</v>
      </c>
      <c r="EJ38" s="91">
        <v>38.659999999999997</v>
      </c>
      <c r="EK38" s="288">
        <v>53.61</v>
      </c>
      <c r="EL38" s="291">
        <v>13.4025</v>
      </c>
      <c r="EM38" s="354"/>
      <c r="EN38" s="354"/>
      <c r="EO38" s="292"/>
      <c r="EP38" s="292"/>
      <c r="EQ38" s="8">
        <f t="shared" si="32"/>
        <v>247.42000000000002</v>
      </c>
      <c r="ER38" s="8">
        <f t="shared" si="33"/>
        <v>61.855000000000004</v>
      </c>
      <c r="ES38" s="271"/>
      <c r="ET38" s="271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3">
        <v>29</v>
      </c>
      <c r="FB38" s="293"/>
      <c r="FC38" s="110">
        <v>30</v>
      </c>
      <c r="FD38" s="289"/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71"/>
      <c r="GJ38" s="71"/>
      <c r="GK38" s="294">
        <v>8</v>
      </c>
      <c r="GL38" s="294">
        <v>0</v>
      </c>
      <c r="GM38" s="90">
        <v>0</v>
      </c>
      <c r="GN38" s="90">
        <v>0</v>
      </c>
      <c r="GO38" s="294">
        <v>8</v>
      </c>
      <c r="GP38" s="374">
        <v>0</v>
      </c>
      <c r="GQ38" s="374">
        <v>0</v>
      </c>
      <c r="GR38" s="374">
        <v>0</v>
      </c>
      <c r="GS38" s="90">
        <v>0</v>
      </c>
      <c r="GT38" s="90">
        <v>0</v>
      </c>
      <c r="GU38" s="90">
        <v>3</v>
      </c>
      <c r="GV38" s="90">
        <v>0</v>
      </c>
      <c r="GW38" s="90">
        <v>8</v>
      </c>
      <c r="GX38" s="90">
        <v>0</v>
      </c>
      <c r="GY38" s="90"/>
      <c r="GZ38" s="90"/>
      <c r="HA38" s="266">
        <f t="shared" si="40"/>
        <v>27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2"/>
        <v>0</v>
      </c>
      <c r="HP38" s="8">
        <f t="shared" si="43"/>
        <v>0</v>
      </c>
      <c r="HQ38" s="358">
        <v>400</v>
      </c>
      <c r="HR38" s="266"/>
      <c r="HS38" s="358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18"/>
      <c r="HZ38" s="318"/>
      <c r="IA38" s="278"/>
      <c r="IB38" s="274"/>
      <c r="IC38" s="181">
        <v>8.9</v>
      </c>
      <c r="ID38" s="294">
        <v>2.2250000000000001</v>
      </c>
      <c r="IE38" s="279"/>
      <c r="IF38" s="279"/>
      <c r="IG38" s="8">
        <f t="shared" si="46"/>
        <v>8.9</v>
      </c>
      <c r="IH38" s="8">
        <f t="shared" si="47"/>
        <v>2.2250000000000001</v>
      </c>
      <c r="II38" s="8">
        <v>205</v>
      </c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0"/>
      <c r="JF38" s="320"/>
      <c r="JG38" s="8">
        <f t="shared" si="48"/>
        <v>10.31</v>
      </c>
      <c r="JH38" s="8">
        <f t="shared" si="49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294"/>
      <c r="JN38" s="294"/>
      <c r="JO38" s="358">
        <v>51.55</v>
      </c>
      <c r="JP38" s="294">
        <v>11</v>
      </c>
      <c r="JQ38" s="358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88"/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294">
        <v>0</v>
      </c>
      <c r="LM38" s="79">
        <v>24.02</v>
      </c>
      <c r="LN38" s="376">
        <v>0</v>
      </c>
      <c r="LO38" s="79">
        <v>6.5750000000000002</v>
      </c>
      <c r="LP38" s="386">
        <v>0</v>
      </c>
      <c r="LQ38" s="75"/>
      <c r="LR38" s="297"/>
      <c r="LS38" s="285"/>
      <c r="LT38" s="285"/>
      <c r="LU38" s="4">
        <f t="shared" si="61"/>
        <v>54.795000000000002</v>
      </c>
      <c r="LV38" s="4">
        <f t="shared" si="62"/>
        <v>0</v>
      </c>
      <c r="LW38" s="286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8">
        <v>25.75</v>
      </c>
      <c r="MF38" s="313"/>
      <c r="MG38" s="75">
        <v>35.020000000000003</v>
      </c>
      <c r="MH38" s="74"/>
      <c r="MI38" s="9"/>
      <c r="MJ38" s="4"/>
      <c r="MK38" s="4">
        <f t="shared" si="65"/>
        <v>60.77</v>
      </c>
      <c r="ML38" s="4">
        <f t="shared" si="66"/>
        <v>0</v>
      </c>
      <c r="MM38" s="379">
        <v>1.3919999999999999</v>
      </c>
      <c r="MN38" s="380">
        <v>0</v>
      </c>
      <c r="MO38" s="110">
        <v>0.92799999999999994</v>
      </c>
      <c r="MP38" s="295">
        <v>0</v>
      </c>
      <c r="MQ38" s="4">
        <f t="shared" si="67"/>
        <v>2.3199999999999998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80"/>
      <c r="NB38" s="381"/>
      <c r="NC38" s="4">
        <f t="shared" si="73"/>
        <v>0</v>
      </c>
      <c r="ND38" s="4">
        <f t="shared" si="74"/>
        <v>0</v>
      </c>
      <c r="NE38" s="271"/>
      <c r="NF38" s="271"/>
      <c r="NG38" s="271">
        <f t="shared" si="75"/>
        <v>0</v>
      </c>
      <c r="NH38" s="271">
        <f t="shared" si="76"/>
        <v>0</v>
      </c>
      <c r="NI38" s="271"/>
      <c r="NJ38" s="271"/>
      <c r="NK38" s="271">
        <f t="shared" si="77"/>
        <v>0</v>
      </c>
      <c r="NL38" s="271">
        <f t="shared" si="78"/>
        <v>0</v>
      </c>
      <c r="NM38" s="269"/>
      <c r="NN38" s="271"/>
      <c r="NO38" s="271">
        <f t="shared" si="79"/>
        <v>0</v>
      </c>
      <c r="NP38" s="271">
        <f t="shared" si="80"/>
        <v>0</v>
      </c>
      <c r="NQ38" s="382">
        <v>0.16</v>
      </c>
      <c r="NR38" s="351"/>
      <c r="NS38" s="382">
        <v>0</v>
      </c>
      <c r="NT38" s="351"/>
      <c r="NU38" s="382">
        <v>0.27</v>
      </c>
      <c r="NV38" s="351"/>
      <c r="NW38" s="382">
        <v>0.05</v>
      </c>
      <c r="NX38" s="351"/>
      <c r="NY38" s="382">
        <v>0.08</v>
      </c>
      <c r="NZ38" s="351"/>
      <c r="OA38" s="4">
        <f t="shared" si="12"/>
        <v>0.51</v>
      </c>
      <c r="OB38" s="4">
        <f t="shared" si="13"/>
        <v>0</v>
      </c>
      <c r="OC38" s="74">
        <v>1.7</v>
      </c>
      <c r="OD38" s="4"/>
      <c r="OE38" s="384">
        <v>0</v>
      </c>
      <c r="OF38" s="4"/>
      <c r="OG38" s="384">
        <v>0.02</v>
      </c>
      <c r="OH38" s="4"/>
      <c r="OI38" s="74">
        <v>0</v>
      </c>
      <c r="OJ38" s="4"/>
      <c r="OK38" s="4">
        <f t="shared" si="81"/>
        <v>1.72</v>
      </c>
      <c r="OL38" s="4">
        <f t="shared" si="82"/>
        <v>0</v>
      </c>
      <c r="OM38" s="387">
        <v>0.65</v>
      </c>
      <c r="ON38" s="271"/>
      <c r="OO38" s="388">
        <v>0.18</v>
      </c>
      <c r="OP38" s="271"/>
      <c r="OQ38" s="388">
        <v>0.2</v>
      </c>
      <c r="OR38" s="181"/>
      <c r="OS38" s="181">
        <f t="shared" si="83"/>
        <v>0.83000000000000007</v>
      </c>
      <c r="OT38" s="181">
        <f t="shared" si="84"/>
        <v>0</v>
      </c>
      <c r="OU38" s="271"/>
      <c r="OV38" s="271"/>
      <c r="OW38" s="271">
        <f t="shared" si="14"/>
        <v>0</v>
      </c>
      <c r="OX38" s="271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10.31</v>
      </c>
      <c r="N39" s="71">
        <v>2.0620000000000003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6"/>
        <v>10.31</v>
      </c>
      <c r="X39" s="78">
        <f t="shared" si="17"/>
        <v>10.31</v>
      </c>
      <c r="Y39" s="78">
        <v>5</v>
      </c>
      <c r="Z39" s="7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6">
        <v>115</v>
      </c>
      <c r="AL39" s="301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115</v>
      </c>
      <c r="AV39" s="4">
        <f t="shared" si="2"/>
        <v>34.5</v>
      </c>
      <c r="AW39" s="78">
        <v>2</v>
      </c>
      <c r="AX39" s="78">
        <v>0.85</v>
      </c>
      <c r="AY39" s="281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19</v>
      </c>
      <c r="BF39" s="78">
        <v>2.7056</v>
      </c>
      <c r="BG39" s="305">
        <v>8</v>
      </c>
      <c r="BH39" s="306">
        <v>1.1392</v>
      </c>
      <c r="BI39" s="305"/>
      <c r="BJ39" s="306"/>
      <c r="BK39" s="289">
        <v>3</v>
      </c>
      <c r="BL39" s="78">
        <v>0.42720000000000002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87"/>
      <c r="CI39" s="358">
        <v>20.6</v>
      </c>
      <c r="CJ39" s="287">
        <v>6.5</v>
      </c>
      <c r="CK39" s="352"/>
      <c r="CL39" s="352"/>
      <c r="CM39" s="358">
        <v>5.15</v>
      </c>
      <c r="CN39" s="294">
        <v>1.5</v>
      </c>
      <c r="CO39" s="8">
        <f t="shared" si="23"/>
        <v>25.75</v>
      </c>
      <c r="CP39" s="8">
        <f t="shared" si="24"/>
        <v>8</v>
      </c>
      <c r="CQ39" s="367">
        <v>247.40625</v>
      </c>
      <c r="CR39" s="353"/>
      <c r="CS39" s="353"/>
      <c r="CT39" s="270"/>
      <c r="CU39" s="368">
        <v>18.556701030927837</v>
      </c>
      <c r="CV39" s="271"/>
      <c r="CW39" s="369">
        <v>63.814432989690722</v>
      </c>
      <c r="CX39" s="300"/>
      <c r="CY39" s="300"/>
      <c r="CZ39" s="300"/>
      <c r="DA39" s="307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0">
        <v>41.1</v>
      </c>
      <c r="DL39" s="370">
        <v>13.7</v>
      </c>
      <c r="DM39" s="288">
        <f t="shared" si="29"/>
        <v>41.1</v>
      </c>
      <c r="DN39" s="288">
        <f t="shared" si="30"/>
        <v>13.7</v>
      </c>
      <c r="DO39" s="370">
        <v>39.869999999999997</v>
      </c>
      <c r="DP39" s="37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1">
        <v>39.17</v>
      </c>
      <c r="EH39" s="372">
        <v>9.7925000000000004</v>
      </c>
      <c r="EI39" s="91">
        <v>154.63999999999999</v>
      </c>
      <c r="EJ39" s="91">
        <v>38.659999999999997</v>
      </c>
      <c r="EK39" s="288">
        <v>53.61</v>
      </c>
      <c r="EL39" s="291">
        <v>13.4025</v>
      </c>
      <c r="EM39" s="354"/>
      <c r="EN39" s="354"/>
      <c r="EO39" s="292"/>
      <c r="EP39" s="292"/>
      <c r="EQ39" s="8">
        <f t="shared" si="32"/>
        <v>247.42000000000002</v>
      </c>
      <c r="ER39" s="8">
        <f t="shared" si="33"/>
        <v>61.855000000000004</v>
      </c>
      <c r="ES39" s="271"/>
      <c r="ET39" s="271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3">
        <v>29</v>
      </c>
      <c r="FB39" s="293"/>
      <c r="FC39" s="110">
        <v>30</v>
      </c>
      <c r="FD39" s="289"/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71"/>
      <c r="GJ39" s="71"/>
      <c r="GK39" s="294">
        <v>8</v>
      </c>
      <c r="GL39" s="294">
        <v>0</v>
      </c>
      <c r="GM39" s="90">
        <v>0</v>
      </c>
      <c r="GN39" s="90">
        <v>0</v>
      </c>
      <c r="GO39" s="294">
        <v>5</v>
      </c>
      <c r="GP39" s="374">
        <v>0</v>
      </c>
      <c r="GQ39" s="374">
        <v>0</v>
      </c>
      <c r="GR39" s="374">
        <v>0</v>
      </c>
      <c r="GS39" s="90">
        <v>0</v>
      </c>
      <c r="GT39" s="90">
        <v>0</v>
      </c>
      <c r="GU39" s="90">
        <v>3</v>
      </c>
      <c r="GV39" s="90">
        <v>0</v>
      </c>
      <c r="GW39" s="90">
        <v>8</v>
      </c>
      <c r="GX39" s="90">
        <v>0</v>
      </c>
      <c r="GY39" s="90"/>
      <c r="GZ39" s="90"/>
      <c r="HA39" s="266">
        <f t="shared" si="40"/>
        <v>24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2"/>
        <v>0</v>
      </c>
      <c r="HP39" s="8">
        <f t="shared" si="43"/>
        <v>0</v>
      </c>
      <c r="HQ39" s="358">
        <v>400</v>
      </c>
      <c r="HR39" s="266"/>
      <c r="HS39" s="358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18"/>
      <c r="HZ39" s="318"/>
      <c r="IA39" s="278"/>
      <c r="IB39" s="274"/>
      <c r="IC39" s="181">
        <v>8.9</v>
      </c>
      <c r="ID39" s="294">
        <v>2.2250000000000001</v>
      </c>
      <c r="IE39" s="279"/>
      <c r="IF39" s="279"/>
      <c r="IG39" s="8">
        <f t="shared" si="46"/>
        <v>8.9</v>
      </c>
      <c r="IH39" s="8">
        <f t="shared" si="47"/>
        <v>2.2250000000000001</v>
      </c>
      <c r="II39" s="8">
        <v>205</v>
      </c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0"/>
      <c r="JF39" s="320"/>
      <c r="JG39" s="8">
        <f t="shared" si="48"/>
        <v>10.31</v>
      </c>
      <c r="JH39" s="8">
        <f t="shared" si="49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294"/>
      <c r="JN39" s="294"/>
      <c r="JO39" s="358">
        <v>51.55</v>
      </c>
      <c r="JP39" s="294">
        <v>11</v>
      </c>
      <c r="JQ39" s="358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88"/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294">
        <v>0</v>
      </c>
      <c r="LM39" s="79">
        <v>24.02</v>
      </c>
      <c r="LN39" s="376">
        <v>0</v>
      </c>
      <c r="LO39" s="79">
        <v>6.5750000000000002</v>
      </c>
      <c r="LP39" s="386">
        <v>0</v>
      </c>
      <c r="LQ39" s="75"/>
      <c r="LR39" s="297"/>
      <c r="LS39" s="285"/>
      <c r="LT39" s="285"/>
      <c r="LU39" s="4">
        <f t="shared" si="61"/>
        <v>54.795000000000002</v>
      </c>
      <c r="LV39" s="4">
        <f t="shared" si="62"/>
        <v>0</v>
      </c>
      <c r="LW39" s="286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8">
        <v>25.75</v>
      </c>
      <c r="MF39" s="313"/>
      <c r="MG39" s="75">
        <v>35.020000000000003</v>
      </c>
      <c r="MH39" s="74"/>
      <c r="MI39" s="9"/>
      <c r="MJ39" s="4"/>
      <c r="MK39" s="4">
        <f t="shared" si="65"/>
        <v>60.77</v>
      </c>
      <c r="ML39" s="4">
        <f t="shared" si="66"/>
        <v>0</v>
      </c>
      <c r="MM39" s="379">
        <v>1.776</v>
      </c>
      <c r="MN39" s="380">
        <v>0</v>
      </c>
      <c r="MO39" s="110">
        <v>1.1839999999999999</v>
      </c>
      <c r="MP39" s="295">
        <v>0</v>
      </c>
      <c r="MQ39" s="4">
        <f t="shared" si="67"/>
        <v>2.96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80"/>
      <c r="NB39" s="381"/>
      <c r="NC39" s="4">
        <f t="shared" si="73"/>
        <v>0</v>
      </c>
      <c r="ND39" s="4">
        <f t="shared" si="74"/>
        <v>0</v>
      </c>
      <c r="NE39" s="271"/>
      <c r="NF39" s="271"/>
      <c r="NG39" s="271">
        <f t="shared" si="75"/>
        <v>0</v>
      </c>
      <c r="NH39" s="271">
        <f t="shared" si="76"/>
        <v>0</v>
      </c>
      <c r="NI39" s="271"/>
      <c r="NJ39" s="271"/>
      <c r="NK39" s="271">
        <f t="shared" si="77"/>
        <v>0</v>
      </c>
      <c r="NL39" s="271">
        <f t="shared" si="78"/>
        <v>0</v>
      </c>
      <c r="NM39" s="269"/>
      <c r="NN39" s="271"/>
      <c r="NO39" s="271">
        <f t="shared" si="79"/>
        <v>0</v>
      </c>
      <c r="NP39" s="271">
        <f t="shared" si="80"/>
        <v>0</v>
      </c>
      <c r="NQ39" s="382">
        <v>0.24</v>
      </c>
      <c r="NR39" s="351"/>
      <c r="NS39" s="382">
        <v>0</v>
      </c>
      <c r="NT39" s="351"/>
      <c r="NU39" s="382">
        <v>0.42</v>
      </c>
      <c r="NV39" s="351"/>
      <c r="NW39" s="382">
        <v>0.09</v>
      </c>
      <c r="NX39" s="351"/>
      <c r="NY39" s="382">
        <v>0.13</v>
      </c>
      <c r="NZ39" s="351"/>
      <c r="OA39" s="4">
        <f t="shared" si="12"/>
        <v>0.78999999999999992</v>
      </c>
      <c r="OB39" s="4">
        <f t="shared" si="13"/>
        <v>0</v>
      </c>
      <c r="OC39" s="74">
        <v>2</v>
      </c>
      <c r="OD39" s="4"/>
      <c r="OE39" s="384">
        <v>0</v>
      </c>
      <c r="OF39" s="4"/>
      <c r="OG39" s="384">
        <v>0.02</v>
      </c>
      <c r="OH39" s="4"/>
      <c r="OI39" s="74">
        <v>0</v>
      </c>
      <c r="OJ39" s="4"/>
      <c r="OK39" s="4">
        <f t="shared" si="81"/>
        <v>2.02</v>
      </c>
      <c r="OL39" s="4">
        <f t="shared" si="82"/>
        <v>0</v>
      </c>
      <c r="OM39" s="387">
        <v>0.86</v>
      </c>
      <c r="ON39" s="271"/>
      <c r="OO39" s="388">
        <v>0.25</v>
      </c>
      <c r="OP39" s="271"/>
      <c r="OQ39" s="388">
        <v>0.27</v>
      </c>
      <c r="OR39" s="181"/>
      <c r="OS39" s="181">
        <f t="shared" si="83"/>
        <v>1.1099999999999999</v>
      </c>
      <c r="OT39" s="181">
        <f t="shared" si="84"/>
        <v>0</v>
      </c>
      <c r="OU39" s="271"/>
      <c r="OV39" s="271"/>
      <c r="OW39" s="271">
        <f t="shared" si="14"/>
        <v>0</v>
      </c>
      <c r="OX39" s="271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10.31</v>
      </c>
      <c r="N40" s="71">
        <v>2.0620000000000003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6"/>
        <v>10.31</v>
      </c>
      <c r="X40" s="78">
        <f t="shared" si="17"/>
        <v>10.31</v>
      </c>
      <c r="Y40" s="78">
        <v>5</v>
      </c>
      <c r="Z40" s="7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6">
        <v>115</v>
      </c>
      <c r="AL40" s="301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115</v>
      </c>
      <c r="AV40" s="4">
        <f t="shared" si="2"/>
        <v>34.5</v>
      </c>
      <c r="AW40" s="78">
        <v>2</v>
      </c>
      <c r="AX40" s="78">
        <v>0.85</v>
      </c>
      <c r="AY40" s="281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19</v>
      </c>
      <c r="BF40" s="78">
        <v>2.7056</v>
      </c>
      <c r="BG40" s="305">
        <v>8</v>
      </c>
      <c r="BH40" s="306">
        <v>1.1392</v>
      </c>
      <c r="BI40" s="305"/>
      <c r="BJ40" s="306"/>
      <c r="BK40" s="289">
        <v>3</v>
      </c>
      <c r="BL40" s="78">
        <v>0.42720000000000002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87"/>
      <c r="CI40" s="358">
        <v>20.6</v>
      </c>
      <c r="CJ40" s="287">
        <v>6.5</v>
      </c>
      <c r="CK40" s="352"/>
      <c r="CL40" s="352"/>
      <c r="CM40" s="358">
        <v>5.15</v>
      </c>
      <c r="CN40" s="294">
        <v>1.5</v>
      </c>
      <c r="CO40" s="8">
        <f t="shared" si="23"/>
        <v>25.75</v>
      </c>
      <c r="CP40" s="8">
        <f t="shared" si="24"/>
        <v>8</v>
      </c>
      <c r="CQ40" s="367">
        <v>247.40625</v>
      </c>
      <c r="CR40" s="353"/>
      <c r="CS40" s="353"/>
      <c r="CT40" s="270"/>
      <c r="CU40" s="368">
        <v>18.556701030927837</v>
      </c>
      <c r="CV40" s="271"/>
      <c r="CW40" s="369">
        <v>63.814432989690722</v>
      </c>
      <c r="CX40" s="300"/>
      <c r="CY40" s="300"/>
      <c r="CZ40" s="300"/>
      <c r="DA40" s="307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0">
        <v>41.1</v>
      </c>
      <c r="DL40" s="370">
        <v>13.7</v>
      </c>
      <c r="DM40" s="288">
        <f t="shared" si="29"/>
        <v>41.1</v>
      </c>
      <c r="DN40" s="288">
        <f t="shared" si="30"/>
        <v>13.7</v>
      </c>
      <c r="DO40" s="370">
        <v>39.869999999999997</v>
      </c>
      <c r="DP40" s="37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1">
        <v>39.17</v>
      </c>
      <c r="EH40" s="372">
        <v>9.7925000000000004</v>
      </c>
      <c r="EI40" s="91">
        <v>154.63999999999999</v>
      </c>
      <c r="EJ40" s="91">
        <v>38.659999999999997</v>
      </c>
      <c r="EK40" s="288">
        <v>53.61</v>
      </c>
      <c r="EL40" s="291">
        <v>13.4025</v>
      </c>
      <c r="EM40" s="354"/>
      <c r="EN40" s="354"/>
      <c r="EO40" s="292"/>
      <c r="EP40" s="292"/>
      <c r="EQ40" s="8">
        <f t="shared" si="32"/>
        <v>247.42000000000002</v>
      </c>
      <c r="ER40" s="8">
        <f t="shared" si="33"/>
        <v>61.855000000000004</v>
      </c>
      <c r="ES40" s="271"/>
      <c r="ET40" s="271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3">
        <v>29</v>
      </c>
      <c r="FB40" s="293"/>
      <c r="FC40" s="110">
        <v>30</v>
      </c>
      <c r="FD40" s="289"/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71"/>
      <c r="GJ40" s="71"/>
      <c r="GK40" s="294">
        <v>8</v>
      </c>
      <c r="GL40" s="294">
        <v>0</v>
      </c>
      <c r="GM40" s="90">
        <v>0</v>
      </c>
      <c r="GN40" s="90">
        <v>0</v>
      </c>
      <c r="GO40" s="294">
        <v>5</v>
      </c>
      <c r="GP40" s="374">
        <v>0</v>
      </c>
      <c r="GQ40" s="374">
        <v>0</v>
      </c>
      <c r="GR40" s="374">
        <v>0</v>
      </c>
      <c r="GS40" s="90">
        <v>0</v>
      </c>
      <c r="GT40" s="90">
        <v>0</v>
      </c>
      <c r="GU40" s="90">
        <v>3</v>
      </c>
      <c r="GV40" s="90">
        <v>0</v>
      </c>
      <c r="GW40" s="90">
        <v>8</v>
      </c>
      <c r="GX40" s="90">
        <v>0</v>
      </c>
      <c r="GY40" s="90"/>
      <c r="GZ40" s="90"/>
      <c r="HA40" s="266">
        <f t="shared" si="40"/>
        <v>24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2"/>
        <v>0</v>
      </c>
      <c r="HP40" s="8">
        <f t="shared" si="43"/>
        <v>0</v>
      </c>
      <c r="HQ40" s="358">
        <v>400</v>
      </c>
      <c r="HR40" s="266"/>
      <c r="HS40" s="358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18"/>
      <c r="HZ40" s="318"/>
      <c r="IA40" s="278"/>
      <c r="IB40" s="274"/>
      <c r="IC40" s="181">
        <v>8.9</v>
      </c>
      <c r="ID40" s="294">
        <v>2.2250000000000001</v>
      </c>
      <c r="IE40" s="279"/>
      <c r="IF40" s="279"/>
      <c r="IG40" s="8">
        <f t="shared" si="46"/>
        <v>8.9</v>
      </c>
      <c r="IH40" s="8">
        <f t="shared" si="47"/>
        <v>2.2250000000000001</v>
      </c>
      <c r="II40" s="8">
        <v>205</v>
      </c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0"/>
      <c r="JF40" s="320"/>
      <c r="JG40" s="8">
        <f t="shared" si="48"/>
        <v>10.31</v>
      </c>
      <c r="JH40" s="8">
        <f t="shared" si="49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294"/>
      <c r="JN40" s="294"/>
      <c r="JO40" s="358">
        <v>51.55</v>
      </c>
      <c r="JP40" s="294">
        <v>11</v>
      </c>
      <c r="JQ40" s="358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88"/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294">
        <v>0</v>
      </c>
      <c r="LM40" s="79">
        <v>24.02</v>
      </c>
      <c r="LN40" s="376">
        <v>0</v>
      </c>
      <c r="LO40" s="79">
        <v>6.5750000000000002</v>
      </c>
      <c r="LP40" s="386">
        <v>0</v>
      </c>
      <c r="LQ40" s="75"/>
      <c r="LR40" s="297"/>
      <c r="LS40" s="285"/>
      <c r="LT40" s="285"/>
      <c r="LU40" s="4">
        <f t="shared" si="61"/>
        <v>54.795000000000002</v>
      </c>
      <c r="LV40" s="4">
        <f t="shared" si="62"/>
        <v>0</v>
      </c>
      <c r="LW40" s="286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8">
        <v>25.75</v>
      </c>
      <c r="MF40" s="313"/>
      <c r="MG40" s="75">
        <v>35.020000000000003</v>
      </c>
      <c r="MH40" s="74"/>
      <c r="MI40" s="9"/>
      <c r="MJ40" s="4"/>
      <c r="MK40" s="4">
        <f t="shared" si="65"/>
        <v>60.77</v>
      </c>
      <c r="ML40" s="4">
        <f t="shared" si="66"/>
        <v>0</v>
      </c>
      <c r="MM40" s="379">
        <v>2.16</v>
      </c>
      <c r="MN40" s="380">
        <v>0</v>
      </c>
      <c r="MO40" s="110">
        <v>1.4400000000000002</v>
      </c>
      <c r="MP40" s="295">
        <v>0</v>
      </c>
      <c r="MQ40" s="4">
        <f t="shared" si="67"/>
        <v>3.6000000000000005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80"/>
      <c r="NB40" s="381"/>
      <c r="NC40" s="4">
        <f t="shared" si="73"/>
        <v>0</v>
      </c>
      <c r="ND40" s="4">
        <f t="shared" si="74"/>
        <v>0</v>
      </c>
      <c r="NE40" s="271"/>
      <c r="NF40" s="271"/>
      <c r="NG40" s="271">
        <f t="shared" si="75"/>
        <v>0</v>
      </c>
      <c r="NH40" s="271">
        <f t="shared" si="76"/>
        <v>0</v>
      </c>
      <c r="NI40" s="271"/>
      <c r="NJ40" s="271"/>
      <c r="NK40" s="271">
        <f t="shared" si="77"/>
        <v>0</v>
      </c>
      <c r="NL40" s="271">
        <f t="shared" si="78"/>
        <v>0</v>
      </c>
      <c r="NM40" s="269"/>
      <c r="NN40" s="271"/>
      <c r="NO40" s="271">
        <f t="shared" si="79"/>
        <v>0</v>
      </c>
      <c r="NP40" s="271">
        <f t="shared" si="80"/>
        <v>0</v>
      </c>
      <c r="NQ40" s="382">
        <v>0.4</v>
      </c>
      <c r="NR40" s="351"/>
      <c r="NS40" s="382">
        <v>0</v>
      </c>
      <c r="NT40" s="351"/>
      <c r="NU40" s="382">
        <v>0.68</v>
      </c>
      <c r="NV40" s="351"/>
      <c r="NW40" s="382">
        <v>0.14000000000000001</v>
      </c>
      <c r="NX40" s="351"/>
      <c r="NY40" s="382">
        <v>0.22</v>
      </c>
      <c r="NZ40" s="351"/>
      <c r="OA40" s="4">
        <f t="shared" si="12"/>
        <v>1.3</v>
      </c>
      <c r="OB40" s="4">
        <f t="shared" si="13"/>
        <v>0</v>
      </c>
      <c r="OC40" s="74">
        <v>2.2999999999999998</v>
      </c>
      <c r="OD40" s="4"/>
      <c r="OE40" s="384">
        <v>0</v>
      </c>
      <c r="OF40" s="4"/>
      <c r="OG40" s="384">
        <v>0.02</v>
      </c>
      <c r="OH40" s="4"/>
      <c r="OI40" s="74">
        <v>0</v>
      </c>
      <c r="OJ40" s="4"/>
      <c r="OK40" s="4">
        <f t="shared" si="81"/>
        <v>2.3199999999999998</v>
      </c>
      <c r="OL40" s="4">
        <f t="shared" si="82"/>
        <v>0</v>
      </c>
      <c r="OM40" s="387">
        <v>1.1499999999999999</v>
      </c>
      <c r="ON40" s="271"/>
      <c r="OO40" s="388">
        <v>0.33</v>
      </c>
      <c r="OP40" s="271"/>
      <c r="OQ40" s="388">
        <v>0.36</v>
      </c>
      <c r="OR40" s="181"/>
      <c r="OS40" s="181">
        <f t="shared" si="83"/>
        <v>1.48</v>
      </c>
      <c r="OT40" s="181">
        <f t="shared" si="84"/>
        <v>0</v>
      </c>
      <c r="OU40" s="271"/>
      <c r="OV40" s="271"/>
      <c r="OW40" s="271">
        <f t="shared" si="14"/>
        <v>0</v>
      </c>
      <c r="OX40" s="271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10.31</v>
      </c>
      <c r="N41" s="71">
        <v>2.0620000000000003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6"/>
        <v>10.31</v>
      </c>
      <c r="X41" s="78">
        <f t="shared" si="17"/>
        <v>10.31</v>
      </c>
      <c r="Y41" s="78">
        <v>5</v>
      </c>
      <c r="Z41" s="7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6">
        <v>115</v>
      </c>
      <c r="AL41" s="301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115</v>
      </c>
      <c r="AV41" s="4">
        <f t="shared" si="2"/>
        <v>34.5</v>
      </c>
      <c r="AW41" s="78">
        <v>2</v>
      </c>
      <c r="AX41" s="78">
        <v>0.85</v>
      </c>
      <c r="AY41" s="281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19</v>
      </c>
      <c r="BF41" s="78">
        <v>2.7056</v>
      </c>
      <c r="BG41" s="305">
        <v>8</v>
      </c>
      <c r="BH41" s="306">
        <v>1.1392</v>
      </c>
      <c r="BI41" s="305"/>
      <c r="BJ41" s="306"/>
      <c r="BK41" s="289">
        <v>3</v>
      </c>
      <c r="BL41" s="78">
        <v>0.42720000000000002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87"/>
      <c r="CI41" s="358">
        <v>20.6</v>
      </c>
      <c r="CJ41" s="287">
        <v>6.5</v>
      </c>
      <c r="CK41" s="352"/>
      <c r="CL41" s="352"/>
      <c r="CM41" s="358">
        <v>5.15</v>
      </c>
      <c r="CN41" s="294">
        <v>1.5</v>
      </c>
      <c r="CO41" s="8">
        <f t="shared" si="23"/>
        <v>25.75</v>
      </c>
      <c r="CP41" s="8">
        <f t="shared" si="24"/>
        <v>8</v>
      </c>
      <c r="CQ41" s="367">
        <v>247.40625</v>
      </c>
      <c r="CR41" s="353"/>
      <c r="CS41" s="353"/>
      <c r="CT41" s="270"/>
      <c r="CU41" s="368">
        <v>18.556701030927837</v>
      </c>
      <c r="CV41" s="271"/>
      <c r="CW41" s="369">
        <v>63.814432989690722</v>
      </c>
      <c r="CX41" s="300"/>
      <c r="CY41" s="300"/>
      <c r="CZ41" s="300"/>
      <c r="DA41" s="307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0">
        <v>41.1</v>
      </c>
      <c r="DL41" s="370">
        <v>13.7</v>
      </c>
      <c r="DM41" s="288">
        <f t="shared" si="29"/>
        <v>41.1</v>
      </c>
      <c r="DN41" s="288">
        <f t="shared" si="30"/>
        <v>13.7</v>
      </c>
      <c r="DO41" s="370">
        <v>39.869999999999997</v>
      </c>
      <c r="DP41" s="37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1">
        <v>39.17</v>
      </c>
      <c r="EH41" s="372">
        <v>9.7925000000000004</v>
      </c>
      <c r="EI41" s="91">
        <v>154.63999999999999</v>
      </c>
      <c r="EJ41" s="91">
        <v>38.659999999999997</v>
      </c>
      <c r="EK41" s="288">
        <v>53.61</v>
      </c>
      <c r="EL41" s="291">
        <v>13.4025</v>
      </c>
      <c r="EM41" s="354"/>
      <c r="EN41" s="354"/>
      <c r="EO41" s="292"/>
      <c r="EP41" s="292"/>
      <c r="EQ41" s="8">
        <f t="shared" si="32"/>
        <v>247.42000000000002</v>
      </c>
      <c r="ER41" s="8">
        <f t="shared" si="33"/>
        <v>61.855000000000004</v>
      </c>
      <c r="ES41" s="271"/>
      <c r="ET41" s="271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3">
        <v>29</v>
      </c>
      <c r="FB41" s="293"/>
      <c r="FC41" s="110">
        <v>0</v>
      </c>
      <c r="FD41" s="289"/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71"/>
      <c r="GJ41" s="71"/>
      <c r="GK41" s="294">
        <v>8</v>
      </c>
      <c r="GL41" s="294">
        <v>0</v>
      </c>
      <c r="GM41" s="90">
        <v>0</v>
      </c>
      <c r="GN41" s="90">
        <v>0</v>
      </c>
      <c r="GO41" s="294">
        <v>5</v>
      </c>
      <c r="GP41" s="374">
        <v>0</v>
      </c>
      <c r="GQ41" s="374">
        <v>0</v>
      </c>
      <c r="GR41" s="374">
        <v>0</v>
      </c>
      <c r="GS41" s="90">
        <v>0</v>
      </c>
      <c r="GT41" s="90">
        <v>0</v>
      </c>
      <c r="GU41" s="90">
        <v>3</v>
      </c>
      <c r="GV41" s="90">
        <v>0</v>
      </c>
      <c r="GW41" s="90">
        <v>4</v>
      </c>
      <c r="GX41" s="90">
        <v>0</v>
      </c>
      <c r="GY41" s="90"/>
      <c r="GZ41" s="90"/>
      <c r="HA41" s="266">
        <f t="shared" si="40"/>
        <v>20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2"/>
        <v>0</v>
      </c>
      <c r="HP41" s="8">
        <f t="shared" si="43"/>
        <v>0</v>
      </c>
      <c r="HQ41" s="358">
        <v>400</v>
      </c>
      <c r="HR41" s="266"/>
      <c r="HS41" s="358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18"/>
      <c r="HZ41" s="318"/>
      <c r="IA41" s="278"/>
      <c r="IB41" s="274"/>
      <c r="IC41" s="181">
        <v>8.9</v>
      </c>
      <c r="ID41" s="294">
        <v>2.2250000000000001</v>
      </c>
      <c r="IE41" s="279"/>
      <c r="IF41" s="279"/>
      <c r="IG41" s="8">
        <f t="shared" si="46"/>
        <v>8.9</v>
      </c>
      <c r="IH41" s="8">
        <f t="shared" si="47"/>
        <v>2.2250000000000001</v>
      </c>
      <c r="II41" s="8">
        <v>205</v>
      </c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0"/>
      <c r="JF41" s="320"/>
      <c r="JG41" s="8">
        <f t="shared" si="48"/>
        <v>10.31</v>
      </c>
      <c r="JH41" s="8">
        <f t="shared" si="49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294"/>
      <c r="JN41" s="294"/>
      <c r="JO41" s="358">
        <v>51.55</v>
      </c>
      <c r="JP41" s="294">
        <v>11</v>
      </c>
      <c r="JQ41" s="358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88"/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294">
        <v>0</v>
      </c>
      <c r="LM41" s="79">
        <v>24.02</v>
      </c>
      <c r="LN41" s="376">
        <v>0</v>
      </c>
      <c r="LO41" s="79">
        <v>6.5750000000000002</v>
      </c>
      <c r="LP41" s="386">
        <v>0</v>
      </c>
      <c r="LQ41" s="75"/>
      <c r="LR41" s="297"/>
      <c r="LS41" s="285"/>
      <c r="LT41" s="285"/>
      <c r="LU41" s="4">
        <f t="shared" si="61"/>
        <v>54.795000000000002</v>
      </c>
      <c r="LV41" s="4">
        <f t="shared" si="62"/>
        <v>0</v>
      </c>
      <c r="LW41" s="286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8">
        <v>25.75</v>
      </c>
      <c r="MF41" s="313"/>
      <c r="MG41" s="75">
        <v>35.020000000000003</v>
      </c>
      <c r="MH41" s="74"/>
      <c r="MI41" s="9"/>
      <c r="MJ41" s="4"/>
      <c r="MK41" s="4">
        <f t="shared" si="65"/>
        <v>60.77</v>
      </c>
      <c r="ML41" s="4">
        <f t="shared" si="66"/>
        <v>0</v>
      </c>
      <c r="MM41" s="379">
        <v>2.544</v>
      </c>
      <c r="MN41" s="380">
        <v>0</v>
      </c>
      <c r="MO41" s="110">
        <v>1.6960000000000002</v>
      </c>
      <c r="MP41" s="295">
        <v>0</v>
      </c>
      <c r="MQ41" s="4">
        <f t="shared" si="67"/>
        <v>4.24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80"/>
      <c r="NB41" s="381"/>
      <c r="NC41" s="4">
        <f t="shared" si="73"/>
        <v>0</v>
      </c>
      <c r="ND41" s="4">
        <f t="shared" si="74"/>
        <v>0</v>
      </c>
      <c r="NE41" s="271"/>
      <c r="NF41" s="271"/>
      <c r="NG41" s="271">
        <f t="shared" si="75"/>
        <v>0</v>
      </c>
      <c r="NH41" s="271">
        <f t="shared" si="76"/>
        <v>0</v>
      </c>
      <c r="NI41" s="271"/>
      <c r="NJ41" s="271"/>
      <c r="NK41" s="271">
        <f t="shared" si="77"/>
        <v>0</v>
      </c>
      <c r="NL41" s="271">
        <f t="shared" si="78"/>
        <v>0</v>
      </c>
      <c r="NM41" s="269"/>
      <c r="NN41" s="271"/>
      <c r="NO41" s="271">
        <f t="shared" si="79"/>
        <v>0</v>
      </c>
      <c r="NP41" s="271">
        <f t="shared" si="80"/>
        <v>0</v>
      </c>
      <c r="NQ41" s="382">
        <v>0.65</v>
      </c>
      <c r="NR41" s="351"/>
      <c r="NS41" s="382">
        <v>0</v>
      </c>
      <c r="NT41" s="351"/>
      <c r="NU41" s="382">
        <v>1.1000000000000001</v>
      </c>
      <c r="NV41" s="351"/>
      <c r="NW41" s="382">
        <v>0.23</v>
      </c>
      <c r="NX41" s="351"/>
      <c r="NY41" s="382">
        <v>0.35</v>
      </c>
      <c r="NZ41" s="351"/>
      <c r="OA41" s="4">
        <f t="shared" si="12"/>
        <v>2.1</v>
      </c>
      <c r="OB41" s="4">
        <f t="shared" si="13"/>
        <v>0</v>
      </c>
      <c r="OC41" s="74">
        <v>2.6</v>
      </c>
      <c r="OD41" s="4"/>
      <c r="OE41" s="384">
        <v>0</v>
      </c>
      <c r="OF41" s="4"/>
      <c r="OG41" s="384">
        <v>7.0000000000000007E-2</v>
      </c>
      <c r="OH41" s="4"/>
      <c r="OI41" s="74">
        <v>0</v>
      </c>
      <c r="OJ41" s="4"/>
      <c r="OK41" s="4">
        <f t="shared" si="81"/>
        <v>2.67</v>
      </c>
      <c r="OL41" s="4">
        <f t="shared" si="82"/>
        <v>0</v>
      </c>
      <c r="OM41" s="387">
        <v>1.53</v>
      </c>
      <c r="ON41" s="271"/>
      <c r="OO41" s="388">
        <v>0.44</v>
      </c>
      <c r="OP41" s="271"/>
      <c r="OQ41" s="388">
        <v>0.48</v>
      </c>
      <c r="OR41" s="181"/>
      <c r="OS41" s="181">
        <f t="shared" si="83"/>
        <v>1.97</v>
      </c>
      <c r="OT41" s="181">
        <f t="shared" si="84"/>
        <v>0</v>
      </c>
      <c r="OU41" s="271"/>
      <c r="OV41" s="271"/>
      <c r="OW41" s="271">
        <f t="shared" si="14"/>
        <v>0</v>
      </c>
      <c r="OX41" s="271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10.31</v>
      </c>
      <c r="N42" s="71">
        <v>2.0620000000000003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6"/>
        <v>10.31</v>
      </c>
      <c r="X42" s="78">
        <f t="shared" si="17"/>
        <v>10.31</v>
      </c>
      <c r="Y42" s="78">
        <v>5</v>
      </c>
      <c r="Z42" s="78">
        <v>2.2222222222222223</v>
      </c>
      <c r="AA42" s="75"/>
      <c r="AB42" s="71"/>
      <c r="AC42" s="8">
        <f t="shared" si="18"/>
        <v>5</v>
      </c>
      <c r="AD42" s="8">
        <f t="shared" si="19"/>
        <v>2.2222222222222223</v>
      </c>
      <c r="AE42" s="71"/>
      <c r="AF42" s="71"/>
      <c r="AG42" s="71"/>
      <c r="AH42" s="71"/>
      <c r="AI42" s="118"/>
      <c r="AJ42" s="118"/>
      <c r="AK42" s="366">
        <v>115</v>
      </c>
      <c r="AL42" s="301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115</v>
      </c>
      <c r="AV42" s="4">
        <f t="shared" si="2"/>
        <v>34.5</v>
      </c>
      <c r="AW42" s="78">
        <v>2</v>
      </c>
      <c r="AX42" s="78">
        <v>0.85</v>
      </c>
      <c r="AY42" s="281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19</v>
      </c>
      <c r="BF42" s="78">
        <v>2.7056</v>
      </c>
      <c r="BG42" s="305">
        <v>8</v>
      </c>
      <c r="BH42" s="306">
        <v>1.1392</v>
      </c>
      <c r="BI42" s="305"/>
      <c r="BJ42" s="306"/>
      <c r="BK42" s="289">
        <v>3</v>
      </c>
      <c r="BL42" s="78">
        <v>0.42720000000000002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/>
      <c r="CH42" s="287"/>
      <c r="CI42" s="358">
        <v>20.6</v>
      </c>
      <c r="CJ42" s="287">
        <v>6.5</v>
      </c>
      <c r="CK42" s="352"/>
      <c r="CL42" s="352"/>
      <c r="CM42" s="358">
        <v>5.15</v>
      </c>
      <c r="CN42" s="294">
        <v>1.5</v>
      </c>
      <c r="CO42" s="8">
        <f t="shared" si="23"/>
        <v>25.75</v>
      </c>
      <c r="CP42" s="8">
        <f t="shared" si="24"/>
        <v>8</v>
      </c>
      <c r="CQ42" s="367">
        <v>247.40625</v>
      </c>
      <c r="CR42" s="353"/>
      <c r="CS42" s="353"/>
      <c r="CT42" s="270"/>
      <c r="CU42" s="368">
        <v>18.556701030927837</v>
      </c>
      <c r="CV42" s="271"/>
      <c r="CW42" s="369">
        <v>63.814432989690722</v>
      </c>
      <c r="CX42" s="300"/>
      <c r="CY42" s="300"/>
      <c r="CZ42" s="300"/>
      <c r="DA42" s="307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70">
        <v>41.1</v>
      </c>
      <c r="DL42" s="370">
        <v>13.7</v>
      </c>
      <c r="DM42" s="288">
        <f t="shared" si="29"/>
        <v>41.1</v>
      </c>
      <c r="DN42" s="288">
        <f t="shared" si="30"/>
        <v>13.7</v>
      </c>
      <c r="DO42" s="370">
        <v>39.869999999999997</v>
      </c>
      <c r="DP42" s="37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1">
        <v>39.17</v>
      </c>
      <c r="EH42" s="372">
        <v>9.7925000000000004</v>
      </c>
      <c r="EI42" s="91">
        <v>154.63999999999999</v>
      </c>
      <c r="EJ42" s="91">
        <v>38.659999999999997</v>
      </c>
      <c r="EK42" s="288">
        <v>53.61</v>
      </c>
      <c r="EL42" s="291">
        <v>13.4025</v>
      </c>
      <c r="EM42" s="354"/>
      <c r="EN42" s="354"/>
      <c r="EO42" s="292"/>
      <c r="EP42" s="292"/>
      <c r="EQ42" s="8">
        <f t="shared" si="32"/>
        <v>247.42000000000002</v>
      </c>
      <c r="ER42" s="8">
        <f t="shared" si="33"/>
        <v>61.855000000000004</v>
      </c>
      <c r="ES42" s="271"/>
      <c r="ET42" s="271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3">
        <v>29</v>
      </c>
      <c r="FB42" s="293"/>
      <c r="FC42" s="110">
        <v>0</v>
      </c>
      <c r="FD42" s="289"/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71"/>
      <c r="GJ42" s="71"/>
      <c r="GK42" s="294">
        <v>8</v>
      </c>
      <c r="GL42" s="294">
        <v>0</v>
      </c>
      <c r="GM42" s="90">
        <v>0</v>
      </c>
      <c r="GN42" s="90">
        <v>0</v>
      </c>
      <c r="GO42" s="294">
        <v>5</v>
      </c>
      <c r="GP42" s="374">
        <v>0</v>
      </c>
      <c r="GQ42" s="374">
        <v>0</v>
      </c>
      <c r="GR42" s="374">
        <v>0</v>
      </c>
      <c r="GS42" s="90">
        <v>0</v>
      </c>
      <c r="GT42" s="90">
        <v>0</v>
      </c>
      <c r="GU42" s="90">
        <v>3</v>
      </c>
      <c r="GV42" s="90">
        <v>0</v>
      </c>
      <c r="GW42" s="90">
        <v>4</v>
      </c>
      <c r="GX42" s="90">
        <v>0</v>
      </c>
      <c r="GY42" s="90"/>
      <c r="GZ42" s="90"/>
      <c r="HA42" s="266">
        <f t="shared" si="40"/>
        <v>20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2"/>
        <v>0</v>
      </c>
      <c r="HP42" s="8">
        <f t="shared" si="43"/>
        <v>0</v>
      </c>
      <c r="HQ42" s="358">
        <v>400</v>
      </c>
      <c r="HR42" s="266"/>
      <c r="HS42" s="358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18"/>
      <c r="HZ42" s="318"/>
      <c r="IA42" s="278"/>
      <c r="IB42" s="274"/>
      <c r="IC42" s="181">
        <v>8.9</v>
      </c>
      <c r="ID42" s="294">
        <v>2.2250000000000001</v>
      </c>
      <c r="IE42" s="279"/>
      <c r="IF42" s="279"/>
      <c r="IG42" s="8">
        <f t="shared" si="46"/>
        <v>8.9</v>
      </c>
      <c r="IH42" s="8">
        <f t="shared" si="47"/>
        <v>2.2250000000000001</v>
      </c>
      <c r="II42" s="8">
        <v>205</v>
      </c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0"/>
      <c r="JF42" s="320"/>
      <c r="JG42" s="8">
        <f t="shared" si="48"/>
        <v>10.31</v>
      </c>
      <c r="JH42" s="8">
        <f t="shared" si="49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294"/>
      <c r="JN42" s="294"/>
      <c r="JO42" s="358">
        <v>51.55</v>
      </c>
      <c r="JP42" s="294">
        <v>11</v>
      </c>
      <c r="JQ42" s="358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88"/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294">
        <v>0</v>
      </c>
      <c r="LM42" s="79">
        <v>24.02</v>
      </c>
      <c r="LN42" s="376">
        <v>0</v>
      </c>
      <c r="LO42" s="79">
        <v>6.5750000000000002</v>
      </c>
      <c r="LP42" s="386">
        <v>0</v>
      </c>
      <c r="LQ42" s="75"/>
      <c r="LR42" s="297"/>
      <c r="LS42" s="285"/>
      <c r="LT42" s="285"/>
      <c r="LU42" s="4">
        <f t="shared" si="61"/>
        <v>54.795000000000002</v>
      </c>
      <c r="LV42" s="4">
        <f t="shared" si="62"/>
        <v>0</v>
      </c>
      <c r="LW42" s="286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8">
        <v>25.75</v>
      </c>
      <c r="MF42" s="313"/>
      <c r="MG42" s="75">
        <v>35.020000000000003</v>
      </c>
      <c r="MH42" s="74"/>
      <c r="MI42" s="9"/>
      <c r="MJ42" s="4"/>
      <c r="MK42" s="4">
        <f t="shared" si="65"/>
        <v>60.77</v>
      </c>
      <c r="ML42" s="4">
        <f t="shared" si="66"/>
        <v>0</v>
      </c>
      <c r="MM42" s="379">
        <v>2.9220000000000002</v>
      </c>
      <c r="MN42" s="380">
        <v>0</v>
      </c>
      <c r="MO42" s="110">
        <v>1.9480000000000002</v>
      </c>
      <c r="MP42" s="295">
        <v>0</v>
      </c>
      <c r="MQ42" s="4">
        <f t="shared" si="67"/>
        <v>4.87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80"/>
      <c r="NB42" s="381"/>
      <c r="NC42" s="4">
        <f t="shared" si="73"/>
        <v>0</v>
      </c>
      <c r="ND42" s="4">
        <f t="shared" si="74"/>
        <v>0</v>
      </c>
      <c r="NE42" s="271"/>
      <c r="NF42" s="271"/>
      <c r="NG42" s="271">
        <f t="shared" si="75"/>
        <v>0</v>
      </c>
      <c r="NH42" s="271">
        <f t="shared" si="76"/>
        <v>0</v>
      </c>
      <c r="NI42" s="271"/>
      <c r="NJ42" s="271"/>
      <c r="NK42" s="271">
        <f t="shared" si="77"/>
        <v>0</v>
      </c>
      <c r="NL42" s="271">
        <f t="shared" si="78"/>
        <v>0</v>
      </c>
      <c r="NM42" s="269"/>
      <c r="NN42" s="271"/>
      <c r="NO42" s="271">
        <f t="shared" si="79"/>
        <v>0</v>
      </c>
      <c r="NP42" s="271">
        <f t="shared" si="80"/>
        <v>0</v>
      </c>
      <c r="NQ42" s="382">
        <v>0.84</v>
      </c>
      <c r="NR42" s="351"/>
      <c r="NS42" s="382">
        <v>0</v>
      </c>
      <c r="NT42" s="351"/>
      <c r="NU42" s="382">
        <v>1.42</v>
      </c>
      <c r="NV42" s="351"/>
      <c r="NW42" s="382">
        <v>0.3</v>
      </c>
      <c r="NX42" s="351"/>
      <c r="NY42" s="382">
        <v>0.45</v>
      </c>
      <c r="NZ42" s="351"/>
      <c r="OA42" s="4">
        <f t="shared" si="12"/>
        <v>2.71</v>
      </c>
      <c r="OB42" s="4">
        <f t="shared" si="13"/>
        <v>0</v>
      </c>
      <c r="OC42" s="74">
        <v>2.2000000000000002</v>
      </c>
      <c r="OD42" s="4"/>
      <c r="OE42" s="384">
        <v>0</v>
      </c>
      <c r="OF42" s="4"/>
      <c r="OG42" s="384">
        <v>0.08</v>
      </c>
      <c r="OH42" s="4"/>
      <c r="OI42" s="74">
        <v>0</v>
      </c>
      <c r="OJ42" s="4"/>
      <c r="OK42" s="4">
        <f t="shared" si="81"/>
        <v>2.2800000000000002</v>
      </c>
      <c r="OL42" s="4">
        <f t="shared" si="82"/>
        <v>0</v>
      </c>
      <c r="OM42" s="387">
        <v>1.95</v>
      </c>
      <c r="ON42" s="271"/>
      <c r="OO42" s="388">
        <v>0.55000000000000004</v>
      </c>
      <c r="OP42" s="271"/>
      <c r="OQ42" s="388">
        <v>0.6</v>
      </c>
      <c r="OR42" s="181"/>
      <c r="OS42" s="181">
        <f t="shared" si="83"/>
        <v>2.5</v>
      </c>
      <c r="OT42" s="181">
        <f t="shared" si="84"/>
        <v>0</v>
      </c>
      <c r="OU42" s="271"/>
      <c r="OV42" s="271"/>
      <c r="OW42" s="271">
        <f t="shared" si="14"/>
        <v>0</v>
      </c>
      <c r="OX42" s="27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10.31</v>
      </c>
      <c r="N43" s="71">
        <v>2.0620000000000003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6"/>
        <v>10.31</v>
      </c>
      <c r="X43" s="78">
        <f t="shared" si="17"/>
        <v>10.31</v>
      </c>
      <c r="Y43" s="78">
        <v>5</v>
      </c>
      <c r="Z43" s="7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6">
        <v>115</v>
      </c>
      <c r="AL43" s="301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>
        <v>2</v>
      </c>
      <c r="AX43" s="78">
        <v>0.85</v>
      </c>
      <c r="AY43" s="281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19</v>
      </c>
      <c r="BF43" s="78">
        <v>2.7056</v>
      </c>
      <c r="BG43" s="305">
        <v>8</v>
      </c>
      <c r="BH43" s="306">
        <v>1.1392</v>
      </c>
      <c r="BI43" s="305"/>
      <c r="BJ43" s="306"/>
      <c r="BK43" s="289">
        <v>3</v>
      </c>
      <c r="BL43" s="78">
        <v>0.42720000000000002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87"/>
      <c r="CI43" s="358">
        <v>20.6</v>
      </c>
      <c r="CJ43" s="287">
        <v>6.5</v>
      </c>
      <c r="CK43" s="352"/>
      <c r="CL43" s="352"/>
      <c r="CM43" s="358">
        <v>5.15</v>
      </c>
      <c r="CN43" s="294">
        <v>1.5</v>
      </c>
      <c r="CO43" s="8">
        <f t="shared" si="23"/>
        <v>25.75</v>
      </c>
      <c r="CP43" s="8">
        <f t="shared" si="24"/>
        <v>8</v>
      </c>
      <c r="CQ43" s="367">
        <v>247.40625</v>
      </c>
      <c r="CR43" s="353"/>
      <c r="CS43" s="353"/>
      <c r="CT43" s="270"/>
      <c r="CU43" s="368">
        <v>18.556701030927837</v>
      </c>
      <c r="CV43" s="271"/>
      <c r="CW43" s="369">
        <v>63.814432989690722</v>
      </c>
      <c r="CX43" s="300"/>
      <c r="CY43" s="300"/>
      <c r="CZ43" s="300"/>
      <c r="DA43" s="307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0">
        <v>41.1</v>
      </c>
      <c r="DL43" s="370">
        <v>13.7</v>
      </c>
      <c r="DM43" s="288">
        <f t="shared" si="29"/>
        <v>41.1</v>
      </c>
      <c r="DN43" s="288">
        <f t="shared" si="30"/>
        <v>13.7</v>
      </c>
      <c r="DO43" s="370">
        <v>39.869999999999997</v>
      </c>
      <c r="DP43" s="37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1">
        <v>39.17</v>
      </c>
      <c r="EH43" s="372">
        <v>9.7925000000000004</v>
      </c>
      <c r="EI43" s="91">
        <v>154.63999999999999</v>
      </c>
      <c r="EJ43" s="91">
        <v>38.659999999999997</v>
      </c>
      <c r="EK43" s="288">
        <v>53.61</v>
      </c>
      <c r="EL43" s="291">
        <v>13.4025</v>
      </c>
      <c r="EM43" s="354"/>
      <c r="EN43" s="354"/>
      <c r="EO43" s="292"/>
      <c r="EP43" s="292"/>
      <c r="EQ43" s="8">
        <f t="shared" si="32"/>
        <v>247.42000000000002</v>
      </c>
      <c r="ER43" s="8">
        <f t="shared" si="33"/>
        <v>61.855000000000004</v>
      </c>
      <c r="ES43" s="271"/>
      <c r="ET43" s="271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3">
        <v>29</v>
      </c>
      <c r="FB43" s="293"/>
      <c r="FC43" s="110">
        <v>0</v>
      </c>
      <c r="FD43" s="289"/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71"/>
      <c r="GJ43" s="71"/>
      <c r="GK43" s="294">
        <v>8</v>
      </c>
      <c r="GL43" s="294">
        <v>0</v>
      </c>
      <c r="GM43" s="90">
        <v>0</v>
      </c>
      <c r="GN43" s="90">
        <v>0</v>
      </c>
      <c r="GO43" s="294">
        <v>5</v>
      </c>
      <c r="GP43" s="374">
        <v>0</v>
      </c>
      <c r="GQ43" s="374">
        <v>0</v>
      </c>
      <c r="GR43" s="374">
        <v>0</v>
      </c>
      <c r="GS43" s="90">
        <v>0</v>
      </c>
      <c r="GT43" s="90">
        <v>0</v>
      </c>
      <c r="GU43" s="90">
        <v>3</v>
      </c>
      <c r="GV43" s="90">
        <v>0</v>
      </c>
      <c r="GW43" s="90">
        <v>4</v>
      </c>
      <c r="GX43" s="90">
        <v>0</v>
      </c>
      <c r="GY43" s="90"/>
      <c r="GZ43" s="90"/>
      <c r="HA43" s="266">
        <f t="shared" si="40"/>
        <v>20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2"/>
        <v>0</v>
      </c>
      <c r="HP43" s="8">
        <f t="shared" si="43"/>
        <v>0</v>
      </c>
      <c r="HQ43" s="358">
        <v>400</v>
      </c>
      <c r="HR43" s="266"/>
      <c r="HS43" s="358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18"/>
      <c r="HZ43" s="318"/>
      <c r="IA43" s="278"/>
      <c r="IB43" s="274"/>
      <c r="IC43" s="181">
        <v>8.9</v>
      </c>
      <c r="ID43" s="294">
        <v>2.2250000000000001</v>
      </c>
      <c r="IE43" s="279"/>
      <c r="IF43" s="279"/>
      <c r="IG43" s="8">
        <f t="shared" si="46"/>
        <v>8.9</v>
      </c>
      <c r="IH43" s="8">
        <f t="shared" si="47"/>
        <v>2.2250000000000001</v>
      </c>
      <c r="II43" s="8">
        <v>205</v>
      </c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0"/>
      <c r="JF43" s="320"/>
      <c r="JG43" s="8">
        <f t="shared" si="48"/>
        <v>10.31</v>
      </c>
      <c r="JH43" s="8">
        <f t="shared" si="49"/>
        <v>0</v>
      </c>
      <c r="JI43" s="294">
        <v>5.8342999999999998</v>
      </c>
      <c r="JJ43" s="294">
        <v>1</v>
      </c>
      <c r="JK43" s="294">
        <v>5.8342999999999998</v>
      </c>
      <c r="JL43" s="294">
        <v>1</v>
      </c>
      <c r="JM43" s="294"/>
      <c r="JN43" s="294"/>
      <c r="JO43" s="358">
        <v>51.55</v>
      </c>
      <c r="JP43" s="294">
        <v>11</v>
      </c>
      <c r="JQ43" s="358">
        <v>0</v>
      </c>
      <c r="JR43" s="294">
        <v>0</v>
      </c>
      <c r="JS43" s="71"/>
      <c r="JT43" s="71"/>
      <c r="JU43" s="8"/>
      <c r="JV43" s="8"/>
      <c r="JW43" s="8">
        <f t="shared" si="85"/>
        <v>63.218599999999995</v>
      </c>
      <c r="JX43" s="8">
        <f t="shared" si="86"/>
        <v>13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88"/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294">
        <v>0</v>
      </c>
      <c r="LM43" s="79">
        <v>18.87</v>
      </c>
      <c r="LN43" s="376">
        <v>0</v>
      </c>
      <c r="LO43" s="79">
        <v>5.9820000000000002</v>
      </c>
      <c r="LP43" s="386">
        <v>0</v>
      </c>
      <c r="LQ43" s="75"/>
      <c r="LR43" s="297"/>
      <c r="LS43" s="285"/>
      <c r="LT43" s="285"/>
      <c r="LU43" s="4">
        <f t="shared" si="61"/>
        <v>49.852000000000004</v>
      </c>
      <c r="LV43" s="4">
        <f t="shared" si="62"/>
        <v>0</v>
      </c>
      <c r="LW43" s="286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8">
        <v>25.75</v>
      </c>
      <c r="MF43" s="313"/>
      <c r="MG43" s="75">
        <v>35.020000000000003</v>
      </c>
      <c r="MH43" s="74"/>
      <c r="MI43" s="9"/>
      <c r="MJ43" s="4"/>
      <c r="MK43" s="4">
        <f t="shared" si="65"/>
        <v>60.77</v>
      </c>
      <c r="ML43" s="4">
        <f t="shared" si="66"/>
        <v>0</v>
      </c>
      <c r="MM43" s="379">
        <v>3.3</v>
      </c>
      <c r="MN43" s="380">
        <v>0</v>
      </c>
      <c r="MO43" s="110">
        <v>2.2000000000000002</v>
      </c>
      <c r="MP43" s="295">
        <v>0</v>
      </c>
      <c r="MQ43" s="4">
        <f t="shared" si="67"/>
        <v>5.5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80"/>
      <c r="NB43" s="381"/>
      <c r="NC43" s="4">
        <f t="shared" si="73"/>
        <v>0</v>
      </c>
      <c r="ND43" s="4">
        <f t="shared" si="74"/>
        <v>0</v>
      </c>
      <c r="NE43" s="271"/>
      <c r="NF43" s="271"/>
      <c r="NG43" s="271">
        <f t="shared" si="75"/>
        <v>0</v>
      </c>
      <c r="NH43" s="271">
        <f t="shared" si="76"/>
        <v>0</v>
      </c>
      <c r="NI43" s="271"/>
      <c r="NJ43" s="271"/>
      <c r="NK43" s="271">
        <f t="shared" si="77"/>
        <v>0</v>
      </c>
      <c r="NL43" s="271">
        <f t="shared" si="78"/>
        <v>0</v>
      </c>
      <c r="NM43" s="269"/>
      <c r="NN43" s="271"/>
      <c r="NO43" s="271">
        <f t="shared" si="79"/>
        <v>0</v>
      </c>
      <c r="NP43" s="271">
        <f t="shared" si="80"/>
        <v>0</v>
      </c>
      <c r="NQ43" s="382">
        <v>0.59</v>
      </c>
      <c r="NR43" s="351"/>
      <c r="NS43" s="382">
        <v>0</v>
      </c>
      <c r="NT43" s="351"/>
      <c r="NU43" s="382">
        <v>1.01</v>
      </c>
      <c r="NV43" s="351"/>
      <c r="NW43" s="382">
        <v>0.21</v>
      </c>
      <c r="NX43" s="351"/>
      <c r="NY43" s="382">
        <v>0.32</v>
      </c>
      <c r="NZ43" s="351"/>
      <c r="OA43" s="4">
        <f t="shared" ref="OA43:OA74" si="100">NQ43+NS43+NU43+NY43</f>
        <v>1.9200000000000002</v>
      </c>
      <c r="OB43" s="4">
        <f t="shared" ref="OB43:OB74" si="101">NR43+NT43+NV43</f>
        <v>0</v>
      </c>
      <c r="OC43" s="74">
        <v>2.2999999999999998</v>
      </c>
      <c r="OD43" s="4"/>
      <c r="OE43" s="384">
        <v>0</v>
      </c>
      <c r="OF43" s="4"/>
      <c r="OG43" s="384">
        <v>7.0000000000000007E-2</v>
      </c>
      <c r="OH43" s="4"/>
      <c r="OI43" s="74">
        <v>0</v>
      </c>
      <c r="OJ43" s="4"/>
      <c r="OK43" s="4">
        <f t="shared" si="81"/>
        <v>2.3699999999999997</v>
      </c>
      <c r="OL43" s="4">
        <f t="shared" si="82"/>
        <v>0</v>
      </c>
      <c r="OM43" s="387">
        <v>2.37</v>
      </c>
      <c r="ON43" s="271"/>
      <c r="OO43" s="388">
        <v>0.66</v>
      </c>
      <c r="OP43" s="271"/>
      <c r="OQ43" s="388">
        <v>0.72</v>
      </c>
      <c r="OR43" s="181"/>
      <c r="OS43" s="181">
        <f t="shared" si="83"/>
        <v>3.0300000000000002</v>
      </c>
      <c r="OT43" s="181">
        <f t="shared" si="84"/>
        <v>0</v>
      </c>
      <c r="OU43" s="271"/>
      <c r="OV43" s="271"/>
      <c r="OW43" s="271">
        <f t="shared" ref="OW43:OW74" si="102">OU43</f>
        <v>0</v>
      </c>
      <c r="OX43" s="271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10.31</v>
      </c>
      <c r="N44" s="71">
        <v>2.0620000000000003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6"/>
        <v>10.31</v>
      </c>
      <c r="X44" s="78">
        <f t="shared" si="17"/>
        <v>10.31</v>
      </c>
      <c r="Y44" s="78">
        <v>5</v>
      </c>
      <c r="Z44" s="7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6">
        <v>115</v>
      </c>
      <c r="AL44" s="301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>
        <v>2</v>
      </c>
      <c r="AX44" s="78">
        <v>0.85</v>
      </c>
      <c r="AY44" s="281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19</v>
      </c>
      <c r="BF44" s="78">
        <v>2.7056</v>
      </c>
      <c r="BG44" s="305">
        <v>8</v>
      </c>
      <c r="BH44" s="306">
        <v>1.1392</v>
      </c>
      <c r="BI44" s="305"/>
      <c r="BJ44" s="306"/>
      <c r="BK44" s="289">
        <v>3</v>
      </c>
      <c r="BL44" s="78">
        <v>0.42720000000000002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87"/>
      <c r="CI44" s="358">
        <v>20.6</v>
      </c>
      <c r="CJ44" s="287">
        <v>6.5</v>
      </c>
      <c r="CK44" s="352"/>
      <c r="CL44" s="352"/>
      <c r="CM44" s="358">
        <v>5.15</v>
      </c>
      <c r="CN44" s="294">
        <v>1.5</v>
      </c>
      <c r="CO44" s="8">
        <f t="shared" si="23"/>
        <v>25.75</v>
      </c>
      <c r="CP44" s="8">
        <f t="shared" si="24"/>
        <v>8</v>
      </c>
      <c r="CQ44" s="367">
        <v>247.40625</v>
      </c>
      <c r="CR44" s="353"/>
      <c r="CS44" s="353"/>
      <c r="CT44" s="270"/>
      <c r="CU44" s="368">
        <v>18.556701030927837</v>
      </c>
      <c r="CV44" s="271"/>
      <c r="CW44" s="369">
        <v>63.814432989690722</v>
      </c>
      <c r="CX44" s="300"/>
      <c r="CY44" s="300"/>
      <c r="CZ44" s="300"/>
      <c r="DA44" s="307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0">
        <v>41.1</v>
      </c>
      <c r="DL44" s="370">
        <v>13.7</v>
      </c>
      <c r="DM44" s="288">
        <f t="shared" si="29"/>
        <v>41.1</v>
      </c>
      <c r="DN44" s="288">
        <f t="shared" si="30"/>
        <v>13.7</v>
      </c>
      <c r="DO44" s="370">
        <v>39.869999999999997</v>
      </c>
      <c r="DP44" s="37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1">
        <v>39.17</v>
      </c>
      <c r="EH44" s="372">
        <v>9.7925000000000004</v>
      </c>
      <c r="EI44" s="91">
        <v>154.63999999999999</v>
      </c>
      <c r="EJ44" s="91">
        <v>38.659999999999997</v>
      </c>
      <c r="EK44" s="288">
        <v>53.61</v>
      </c>
      <c r="EL44" s="291">
        <v>13.4025</v>
      </c>
      <c r="EM44" s="354"/>
      <c r="EN44" s="354"/>
      <c r="EO44" s="292"/>
      <c r="EP44" s="292"/>
      <c r="EQ44" s="8">
        <f t="shared" si="32"/>
        <v>247.42000000000002</v>
      </c>
      <c r="ER44" s="8">
        <f t="shared" ref="ER44:ER75" si="105">EF44+EH44+EJ44+EL44</f>
        <v>61.855000000000004</v>
      </c>
      <c r="ES44" s="271"/>
      <c r="ET44" s="271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3">
        <v>29</v>
      </c>
      <c r="FB44" s="293"/>
      <c r="FC44" s="110">
        <v>0</v>
      </c>
      <c r="FD44" s="289"/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71"/>
      <c r="GJ44" s="71"/>
      <c r="GK44" s="294">
        <v>8</v>
      </c>
      <c r="GL44" s="294">
        <v>0</v>
      </c>
      <c r="GM44" s="90">
        <v>0</v>
      </c>
      <c r="GN44" s="90">
        <v>0</v>
      </c>
      <c r="GO44" s="294">
        <v>5</v>
      </c>
      <c r="GP44" s="374">
        <v>0</v>
      </c>
      <c r="GQ44" s="374">
        <v>0</v>
      </c>
      <c r="GR44" s="374">
        <v>0</v>
      </c>
      <c r="GS44" s="90">
        <v>0</v>
      </c>
      <c r="GT44" s="90">
        <v>0</v>
      </c>
      <c r="GU44" s="90">
        <v>3</v>
      </c>
      <c r="GV44" s="90">
        <v>0</v>
      </c>
      <c r="GW44" s="90">
        <v>4</v>
      </c>
      <c r="GX44" s="90">
        <v>0</v>
      </c>
      <c r="GY44" s="90"/>
      <c r="GZ44" s="90"/>
      <c r="HA44" s="266">
        <f t="shared" si="40"/>
        <v>20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2"/>
        <v>0</v>
      </c>
      <c r="HP44" s="8">
        <f t="shared" si="43"/>
        <v>0</v>
      </c>
      <c r="HQ44" s="358">
        <v>400</v>
      </c>
      <c r="HR44" s="266"/>
      <c r="HS44" s="358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18"/>
      <c r="HZ44" s="318"/>
      <c r="IA44" s="278"/>
      <c r="IB44" s="274"/>
      <c r="IC44" s="181">
        <v>8.9</v>
      </c>
      <c r="ID44" s="294">
        <v>2.2250000000000001</v>
      </c>
      <c r="IE44" s="279"/>
      <c r="IF44" s="279"/>
      <c r="IG44" s="8">
        <f t="shared" si="46"/>
        <v>8.9</v>
      </c>
      <c r="IH44" s="8">
        <f t="shared" si="47"/>
        <v>2.2250000000000001</v>
      </c>
      <c r="II44" s="8">
        <v>205</v>
      </c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0"/>
      <c r="JF44" s="320"/>
      <c r="JG44" s="8">
        <f t="shared" si="48"/>
        <v>10.31</v>
      </c>
      <c r="JH44" s="8">
        <f t="shared" si="49"/>
        <v>0</v>
      </c>
      <c r="JI44" s="294">
        <v>4.7801999999999998</v>
      </c>
      <c r="JJ44" s="294">
        <v>1</v>
      </c>
      <c r="JK44" s="294">
        <v>4.7801999999999998</v>
      </c>
      <c r="JL44" s="294">
        <v>1</v>
      </c>
      <c r="JM44" s="294"/>
      <c r="JN44" s="294"/>
      <c r="JO44" s="358">
        <v>51.55</v>
      </c>
      <c r="JP44" s="294">
        <v>11</v>
      </c>
      <c r="JQ44" s="358">
        <v>0</v>
      </c>
      <c r="JR44" s="294">
        <v>0</v>
      </c>
      <c r="JS44" s="71"/>
      <c r="JT44" s="71"/>
      <c r="JU44" s="8"/>
      <c r="JV44" s="8"/>
      <c r="JW44" s="8">
        <f t="shared" si="85"/>
        <v>61.110399999999998</v>
      </c>
      <c r="JX44" s="8">
        <f t="shared" si="86"/>
        <v>13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88"/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395">
        <v>25</v>
      </c>
      <c r="LL44" s="294">
        <v>0</v>
      </c>
      <c r="LM44" s="79">
        <v>13.71</v>
      </c>
      <c r="LN44" s="376">
        <v>0</v>
      </c>
      <c r="LO44" s="394">
        <v>0.27900000000000003</v>
      </c>
      <c r="LP44" s="386">
        <v>0</v>
      </c>
      <c r="LQ44" s="75"/>
      <c r="LR44" s="297"/>
      <c r="LS44" s="285"/>
      <c r="LT44" s="285"/>
      <c r="LU44" s="4">
        <f t="shared" ref="LU44:LU75" si="106">LO44+LM44+LK44+LQ44</f>
        <v>38.989000000000004</v>
      </c>
      <c r="LV44" s="4">
        <f t="shared" si="62"/>
        <v>0</v>
      </c>
      <c r="LW44" s="286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8">
        <v>25.75</v>
      </c>
      <c r="MF44" s="313"/>
      <c r="MG44" s="75">
        <v>35.020000000000003</v>
      </c>
      <c r="MH44" s="74"/>
      <c r="MI44" s="9"/>
      <c r="MJ44" s="4"/>
      <c r="MK44" s="4">
        <f t="shared" si="65"/>
        <v>60.77</v>
      </c>
      <c r="ML44" s="4">
        <f t="shared" si="66"/>
        <v>0</v>
      </c>
      <c r="MM44" s="379">
        <v>3.6599999999999997</v>
      </c>
      <c r="MN44" s="380">
        <v>0</v>
      </c>
      <c r="MO44" s="110">
        <v>2.44</v>
      </c>
      <c r="MP44" s="295">
        <v>0</v>
      </c>
      <c r="MQ44" s="4">
        <f t="shared" si="67"/>
        <v>6.1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80"/>
      <c r="NB44" s="381"/>
      <c r="NC44" s="4">
        <f t="shared" si="73"/>
        <v>0</v>
      </c>
      <c r="ND44" s="4">
        <f t="shared" si="74"/>
        <v>0</v>
      </c>
      <c r="NE44" s="271"/>
      <c r="NF44" s="271"/>
      <c r="NG44" s="271">
        <f t="shared" si="75"/>
        <v>0</v>
      </c>
      <c r="NH44" s="271">
        <f t="shared" si="76"/>
        <v>0</v>
      </c>
      <c r="NI44" s="271"/>
      <c r="NJ44" s="271"/>
      <c r="NK44" s="271">
        <f t="shared" si="77"/>
        <v>0</v>
      </c>
      <c r="NL44" s="271">
        <f t="shared" si="78"/>
        <v>0</v>
      </c>
      <c r="NM44" s="269"/>
      <c r="NN44" s="271"/>
      <c r="NO44" s="271">
        <f t="shared" si="79"/>
        <v>0</v>
      </c>
      <c r="NP44" s="271">
        <f t="shared" si="80"/>
        <v>0</v>
      </c>
      <c r="NQ44" s="382">
        <v>1.04</v>
      </c>
      <c r="NR44" s="351"/>
      <c r="NS44" s="382">
        <v>0</v>
      </c>
      <c r="NT44" s="351"/>
      <c r="NU44" s="382">
        <v>1.75</v>
      </c>
      <c r="NV44" s="351"/>
      <c r="NW44" s="382">
        <v>0.37</v>
      </c>
      <c r="NX44" s="351"/>
      <c r="NY44" s="382">
        <v>0.56000000000000005</v>
      </c>
      <c r="NZ44" s="351"/>
      <c r="OA44" s="4">
        <f t="shared" si="100"/>
        <v>3.35</v>
      </c>
      <c r="OB44" s="4">
        <f t="shared" si="101"/>
        <v>0</v>
      </c>
      <c r="OC44" s="74">
        <v>4.3</v>
      </c>
      <c r="OD44" s="4"/>
      <c r="OE44" s="384">
        <v>0</v>
      </c>
      <c r="OF44" s="4"/>
      <c r="OG44" s="384">
        <v>0.09</v>
      </c>
      <c r="OH44" s="4"/>
      <c r="OI44" s="74">
        <v>0</v>
      </c>
      <c r="OJ44" s="4"/>
      <c r="OK44" s="4">
        <f t="shared" si="81"/>
        <v>4.3899999999999997</v>
      </c>
      <c r="OL44" s="4">
        <f t="shared" si="82"/>
        <v>0</v>
      </c>
      <c r="OM44" s="387">
        <v>2.77</v>
      </c>
      <c r="ON44" s="271"/>
      <c r="OO44" s="388">
        <v>0.78</v>
      </c>
      <c r="OP44" s="271"/>
      <c r="OQ44" s="388">
        <v>0.85</v>
      </c>
      <c r="OR44" s="181"/>
      <c r="OS44" s="181">
        <f t="shared" ref="OS44:OS75" si="107">OM44+OO44</f>
        <v>3.55</v>
      </c>
      <c r="OT44" s="181">
        <f t="shared" si="84"/>
        <v>0</v>
      </c>
      <c r="OU44" s="271"/>
      <c r="OV44" s="271"/>
      <c r="OW44" s="271">
        <f t="shared" si="102"/>
        <v>0</v>
      </c>
      <c r="OX44" s="271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10.31</v>
      </c>
      <c r="N45" s="71">
        <v>2.0620000000000003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6"/>
        <v>10.31</v>
      </c>
      <c r="X45" s="78">
        <f t="shared" si="17"/>
        <v>10.31</v>
      </c>
      <c r="Y45" s="78">
        <v>5</v>
      </c>
      <c r="Z45" s="7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6">
        <v>115</v>
      </c>
      <c r="AL45" s="301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>
        <v>2</v>
      </c>
      <c r="AX45" s="78">
        <v>0.85</v>
      </c>
      <c r="AY45" s="281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19</v>
      </c>
      <c r="BF45" s="78">
        <v>2.7056</v>
      </c>
      <c r="BG45" s="305">
        <v>8</v>
      </c>
      <c r="BH45" s="306">
        <v>1.1392</v>
      </c>
      <c r="BI45" s="305"/>
      <c r="BJ45" s="306"/>
      <c r="BK45" s="289">
        <v>3</v>
      </c>
      <c r="BL45" s="78">
        <v>0.42720000000000002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87"/>
      <c r="CI45" s="358">
        <v>20.6</v>
      </c>
      <c r="CJ45" s="287">
        <v>6.5</v>
      </c>
      <c r="CK45" s="352"/>
      <c r="CL45" s="352"/>
      <c r="CM45" s="358">
        <v>5.15</v>
      </c>
      <c r="CN45" s="294">
        <v>1.5</v>
      </c>
      <c r="CO45" s="8">
        <f t="shared" si="23"/>
        <v>25.75</v>
      </c>
      <c r="CP45" s="8">
        <f t="shared" si="24"/>
        <v>8</v>
      </c>
      <c r="CQ45" s="367">
        <v>247.40625</v>
      </c>
      <c r="CR45" s="353"/>
      <c r="CS45" s="353"/>
      <c r="CT45" s="270"/>
      <c r="CU45" s="368">
        <v>18.556701030927837</v>
      </c>
      <c r="CV45" s="271"/>
      <c r="CW45" s="369">
        <v>63.814432989690722</v>
      </c>
      <c r="CX45" s="300"/>
      <c r="CY45" s="300"/>
      <c r="CZ45" s="300"/>
      <c r="DA45" s="307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0">
        <v>41.1</v>
      </c>
      <c r="DL45" s="370">
        <v>13.7</v>
      </c>
      <c r="DM45" s="288">
        <f t="shared" si="29"/>
        <v>41.1</v>
      </c>
      <c r="DN45" s="288">
        <f t="shared" si="30"/>
        <v>13.7</v>
      </c>
      <c r="DO45" s="370">
        <v>39.869999999999997</v>
      </c>
      <c r="DP45" s="37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1">
        <v>39.17</v>
      </c>
      <c r="EH45" s="372">
        <v>9.7925000000000004</v>
      </c>
      <c r="EI45" s="91">
        <v>154.63999999999999</v>
      </c>
      <c r="EJ45" s="91">
        <v>38.659999999999997</v>
      </c>
      <c r="EK45" s="288">
        <v>53.61</v>
      </c>
      <c r="EL45" s="291">
        <v>13.4025</v>
      </c>
      <c r="EM45" s="354"/>
      <c r="EN45" s="354"/>
      <c r="EO45" s="292"/>
      <c r="EP45" s="292"/>
      <c r="EQ45" s="8">
        <f t="shared" si="32"/>
        <v>247.42000000000002</v>
      </c>
      <c r="ER45" s="8">
        <f t="shared" si="105"/>
        <v>61.855000000000004</v>
      </c>
      <c r="ES45" s="271"/>
      <c r="ET45" s="271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3">
        <v>29</v>
      </c>
      <c r="FB45" s="293"/>
      <c r="FC45" s="110">
        <v>0</v>
      </c>
      <c r="FD45" s="289"/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71"/>
      <c r="GJ45" s="71"/>
      <c r="GK45" s="294">
        <v>8</v>
      </c>
      <c r="GL45" s="294">
        <v>0</v>
      </c>
      <c r="GM45" s="90">
        <v>0</v>
      </c>
      <c r="GN45" s="90">
        <v>0</v>
      </c>
      <c r="GO45" s="294">
        <v>5</v>
      </c>
      <c r="GP45" s="374">
        <v>0</v>
      </c>
      <c r="GQ45" s="374">
        <v>0</v>
      </c>
      <c r="GR45" s="374">
        <v>0</v>
      </c>
      <c r="GS45" s="90">
        <v>0</v>
      </c>
      <c r="GT45" s="90">
        <v>0</v>
      </c>
      <c r="GU45" s="90">
        <v>3</v>
      </c>
      <c r="GV45" s="90">
        <v>0</v>
      </c>
      <c r="GW45" s="90">
        <v>4</v>
      </c>
      <c r="GX45" s="90">
        <v>0</v>
      </c>
      <c r="GY45" s="90"/>
      <c r="GZ45" s="90"/>
      <c r="HA45" s="266">
        <f t="shared" si="40"/>
        <v>20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2"/>
        <v>0</v>
      </c>
      <c r="HP45" s="8">
        <f t="shared" si="43"/>
        <v>0</v>
      </c>
      <c r="HQ45" s="358">
        <v>400</v>
      </c>
      <c r="HR45" s="266"/>
      <c r="HS45" s="358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19"/>
      <c r="HZ45" s="319"/>
      <c r="IA45" s="278"/>
      <c r="IB45" s="274"/>
      <c r="IC45" s="385">
        <v>8.9</v>
      </c>
      <c r="ID45" s="294">
        <v>2.2250000000000001</v>
      </c>
      <c r="IE45" s="279"/>
      <c r="IF45" s="279"/>
      <c r="IG45" s="8">
        <f t="shared" si="46"/>
        <v>8.9</v>
      </c>
      <c r="IH45" s="8">
        <f t="shared" si="47"/>
        <v>2.2250000000000001</v>
      </c>
      <c r="II45" s="8">
        <v>160</v>
      </c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160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0"/>
      <c r="JF45" s="320"/>
      <c r="JG45" s="8">
        <f t="shared" si="48"/>
        <v>10.31</v>
      </c>
      <c r="JH45" s="8">
        <f t="shared" si="49"/>
        <v>0</v>
      </c>
      <c r="JI45" s="294">
        <v>4.7801999999999998</v>
      </c>
      <c r="JJ45" s="294">
        <v>1</v>
      </c>
      <c r="JK45" s="294">
        <v>4.7801999999999998</v>
      </c>
      <c r="JL45" s="294">
        <v>1</v>
      </c>
      <c r="JM45" s="294"/>
      <c r="JN45" s="294"/>
      <c r="JO45" s="358">
        <v>51.55</v>
      </c>
      <c r="JP45" s="294">
        <v>11</v>
      </c>
      <c r="JQ45" s="358">
        <v>0</v>
      </c>
      <c r="JR45" s="294">
        <v>0</v>
      </c>
      <c r="JS45" s="71"/>
      <c r="JT45" s="71"/>
      <c r="JU45" s="8"/>
      <c r="JV45" s="8"/>
      <c r="JW45" s="8">
        <f t="shared" si="85"/>
        <v>61.110399999999998</v>
      </c>
      <c r="JX45" s="8">
        <f t="shared" si="86"/>
        <v>13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88"/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395">
        <v>24.855</v>
      </c>
      <c r="LL45" s="294">
        <v>0</v>
      </c>
      <c r="LM45" s="79">
        <v>8.56</v>
      </c>
      <c r="LN45" s="376">
        <v>0</v>
      </c>
      <c r="LO45" s="394">
        <v>0</v>
      </c>
      <c r="LP45" s="386">
        <v>0</v>
      </c>
      <c r="LQ45" s="75"/>
      <c r="LR45" s="297"/>
      <c r="LS45" s="285"/>
      <c r="LT45" s="285"/>
      <c r="LU45" s="4">
        <f t="shared" si="106"/>
        <v>33.414999999999999</v>
      </c>
      <c r="LV45" s="4">
        <f t="shared" si="62"/>
        <v>0</v>
      </c>
      <c r="LW45" s="286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8">
        <v>25.75</v>
      </c>
      <c r="MF45" s="313"/>
      <c r="MG45" s="75">
        <v>35.020000000000003</v>
      </c>
      <c r="MH45" s="74"/>
      <c r="MI45" s="9"/>
      <c r="MJ45" s="4"/>
      <c r="MK45" s="4">
        <f t="shared" si="65"/>
        <v>60.77</v>
      </c>
      <c r="ML45" s="4">
        <f t="shared" si="66"/>
        <v>0</v>
      </c>
      <c r="MM45" s="379">
        <v>4.008</v>
      </c>
      <c r="MN45" s="380">
        <v>0</v>
      </c>
      <c r="MO45" s="110">
        <v>2.6720000000000002</v>
      </c>
      <c r="MP45" s="295">
        <v>0</v>
      </c>
      <c r="MQ45" s="4">
        <f t="shared" si="67"/>
        <v>6.68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80"/>
      <c r="NB45" s="381"/>
      <c r="NC45" s="4">
        <f t="shared" si="73"/>
        <v>0</v>
      </c>
      <c r="ND45" s="4">
        <f t="shared" si="74"/>
        <v>0</v>
      </c>
      <c r="NE45" s="271"/>
      <c r="NF45" s="271"/>
      <c r="NG45" s="271">
        <f t="shared" si="75"/>
        <v>0</v>
      </c>
      <c r="NH45" s="271">
        <f t="shared" si="76"/>
        <v>0</v>
      </c>
      <c r="NI45" s="271"/>
      <c r="NJ45" s="271"/>
      <c r="NK45" s="271">
        <f t="shared" si="77"/>
        <v>0</v>
      </c>
      <c r="NL45" s="271">
        <f t="shared" si="78"/>
        <v>0</v>
      </c>
      <c r="NM45" s="269"/>
      <c r="NN45" s="271"/>
      <c r="NO45" s="271">
        <f t="shared" si="79"/>
        <v>0</v>
      </c>
      <c r="NP45" s="271">
        <f t="shared" si="80"/>
        <v>0</v>
      </c>
      <c r="NQ45" s="382">
        <v>0.95</v>
      </c>
      <c r="NR45" s="351"/>
      <c r="NS45" s="382">
        <v>0</v>
      </c>
      <c r="NT45" s="351"/>
      <c r="NU45" s="382">
        <v>1.61</v>
      </c>
      <c r="NV45" s="351"/>
      <c r="NW45" s="382">
        <v>0.34</v>
      </c>
      <c r="NX45" s="351"/>
      <c r="NY45" s="382">
        <v>0.52</v>
      </c>
      <c r="NZ45" s="351"/>
      <c r="OA45" s="4">
        <f t="shared" si="100"/>
        <v>3.08</v>
      </c>
      <c r="OB45" s="4">
        <f t="shared" si="101"/>
        <v>0</v>
      </c>
      <c r="OC45" s="74">
        <v>2.6</v>
      </c>
      <c r="OD45" s="4"/>
      <c r="OE45" s="384">
        <v>0</v>
      </c>
      <c r="OF45" s="4"/>
      <c r="OG45" s="384">
        <v>7.0000000000000007E-2</v>
      </c>
      <c r="OH45" s="4"/>
      <c r="OI45" s="74">
        <v>0</v>
      </c>
      <c r="OJ45" s="4"/>
      <c r="OK45" s="4">
        <f t="shared" si="81"/>
        <v>2.67</v>
      </c>
      <c r="OL45" s="4">
        <f t="shared" si="82"/>
        <v>0</v>
      </c>
      <c r="OM45" s="387">
        <v>3.01</v>
      </c>
      <c r="ON45" s="271"/>
      <c r="OO45" s="388">
        <v>0.85</v>
      </c>
      <c r="OP45" s="271"/>
      <c r="OQ45" s="388">
        <v>0.92</v>
      </c>
      <c r="OR45" s="181"/>
      <c r="OS45" s="181">
        <f t="shared" si="107"/>
        <v>3.86</v>
      </c>
      <c r="OT45" s="181">
        <f t="shared" si="84"/>
        <v>0</v>
      </c>
      <c r="OU45" s="271"/>
      <c r="OV45" s="271"/>
      <c r="OW45" s="271">
        <f t="shared" si="102"/>
        <v>0</v>
      </c>
      <c r="OX45" s="271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10.31</v>
      </c>
      <c r="N46" s="71">
        <v>2.0620000000000003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6"/>
        <v>10.31</v>
      </c>
      <c r="X46" s="78">
        <f t="shared" si="17"/>
        <v>10.31</v>
      </c>
      <c r="Y46" s="78">
        <v>5</v>
      </c>
      <c r="Z46" s="7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6">
        <v>115</v>
      </c>
      <c r="AL46" s="301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>
        <v>2</v>
      </c>
      <c r="AX46" s="78">
        <v>0.85</v>
      </c>
      <c r="AY46" s="281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19</v>
      </c>
      <c r="BF46" s="78">
        <v>2.7056</v>
      </c>
      <c r="BG46" s="305">
        <v>8</v>
      </c>
      <c r="BH46" s="306">
        <v>1.1392</v>
      </c>
      <c r="BI46" s="305"/>
      <c r="BJ46" s="306"/>
      <c r="BK46" s="289">
        <v>3</v>
      </c>
      <c r="BL46" s="78">
        <v>0.42720000000000002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87"/>
      <c r="CI46" s="358">
        <v>20.6</v>
      </c>
      <c r="CJ46" s="287">
        <v>6.5</v>
      </c>
      <c r="CK46" s="352"/>
      <c r="CL46" s="352"/>
      <c r="CM46" s="358">
        <v>5.15</v>
      </c>
      <c r="CN46" s="294">
        <v>1.5</v>
      </c>
      <c r="CO46" s="8">
        <f t="shared" si="23"/>
        <v>25.75</v>
      </c>
      <c r="CP46" s="8">
        <f t="shared" si="24"/>
        <v>8</v>
      </c>
      <c r="CQ46" s="367">
        <v>247.40625</v>
      </c>
      <c r="CR46" s="353"/>
      <c r="CS46" s="353"/>
      <c r="CT46" s="270"/>
      <c r="CU46" s="368">
        <v>18.556701030927837</v>
      </c>
      <c r="CV46" s="271"/>
      <c r="CW46" s="369">
        <v>63.814432989690722</v>
      </c>
      <c r="CX46" s="300"/>
      <c r="CY46" s="300"/>
      <c r="CZ46" s="300"/>
      <c r="DA46" s="307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0">
        <v>41.1</v>
      </c>
      <c r="DL46" s="370">
        <v>13.7</v>
      </c>
      <c r="DM46" s="288">
        <f t="shared" si="29"/>
        <v>41.1</v>
      </c>
      <c r="DN46" s="288">
        <f t="shared" si="30"/>
        <v>13.7</v>
      </c>
      <c r="DO46" s="370">
        <v>39.869999999999997</v>
      </c>
      <c r="DP46" s="37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1">
        <v>39.17</v>
      </c>
      <c r="EH46" s="372">
        <v>9.7925000000000004</v>
      </c>
      <c r="EI46" s="91">
        <v>154.63999999999999</v>
      </c>
      <c r="EJ46" s="91">
        <v>38.659999999999997</v>
      </c>
      <c r="EK46" s="288">
        <v>53.61</v>
      </c>
      <c r="EL46" s="291">
        <v>13.4025</v>
      </c>
      <c r="EM46" s="354"/>
      <c r="EN46" s="354"/>
      <c r="EO46" s="292"/>
      <c r="EP46" s="292"/>
      <c r="EQ46" s="8">
        <f t="shared" si="32"/>
        <v>247.42000000000002</v>
      </c>
      <c r="ER46" s="8">
        <f t="shared" si="105"/>
        <v>61.855000000000004</v>
      </c>
      <c r="ES46" s="271"/>
      <c r="ET46" s="271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3">
        <v>29</v>
      </c>
      <c r="FB46" s="293"/>
      <c r="FC46" s="110">
        <v>0</v>
      </c>
      <c r="FD46" s="289"/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71"/>
      <c r="GJ46" s="71"/>
      <c r="GK46" s="294">
        <v>8</v>
      </c>
      <c r="GL46" s="294">
        <v>0</v>
      </c>
      <c r="GM46" s="90">
        <v>0</v>
      </c>
      <c r="GN46" s="90">
        <v>0</v>
      </c>
      <c r="GO46" s="294">
        <v>5</v>
      </c>
      <c r="GP46" s="374">
        <v>0</v>
      </c>
      <c r="GQ46" s="374">
        <v>0</v>
      </c>
      <c r="GR46" s="374">
        <v>0</v>
      </c>
      <c r="GS46" s="90">
        <v>0</v>
      </c>
      <c r="GT46" s="90">
        <v>0</v>
      </c>
      <c r="GU46" s="90">
        <v>3</v>
      </c>
      <c r="GV46" s="90">
        <v>0</v>
      </c>
      <c r="GW46" s="90">
        <v>4</v>
      </c>
      <c r="GX46" s="90">
        <v>0</v>
      </c>
      <c r="GY46" s="90"/>
      <c r="GZ46" s="90"/>
      <c r="HA46" s="266">
        <f t="shared" si="40"/>
        <v>20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2"/>
        <v>0</v>
      </c>
      <c r="HP46" s="8">
        <f t="shared" si="43"/>
        <v>0</v>
      </c>
      <c r="HQ46" s="358">
        <v>400</v>
      </c>
      <c r="HR46" s="266"/>
      <c r="HS46" s="358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18"/>
      <c r="HZ46" s="318"/>
      <c r="IA46" s="278"/>
      <c r="IB46" s="274"/>
      <c r="IC46" s="181">
        <v>8.9</v>
      </c>
      <c r="ID46" s="294">
        <v>2.2250000000000001</v>
      </c>
      <c r="IE46" s="279"/>
      <c r="IF46" s="279"/>
      <c r="IG46" s="8">
        <f t="shared" si="46"/>
        <v>8.9</v>
      </c>
      <c r="IH46" s="8">
        <f t="shared" si="47"/>
        <v>2.2250000000000001</v>
      </c>
      <c r="II46" s="8">
        <v>110</v>
      </c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110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0"/>
      <c r="JF46" s="320"/>
      <c r="JG46" s="8">
        <f t="shared" si="48"/>
        <v>10.31</v>
      </c>
      <c r="JH46" s="8">
        <f t="shared" si="49"/>
        <v>0</v>
      </c>
      <c r="JI46" s="294">
        <v>4.7801999999999998</v>
      </c>
      <c r="JJ46" s="294">
        <v>1</v>
      </c>
      <c r="JK46" s="294">
        <v>4.7801999999999998</v>
      </c>
      <c r="JL46" s="294">
        <v>1</v>
      </c>
      <c r="JM46" s="294"/>
      <c r="JN46" s="294"/>
      <c r="JO46" s="358">
        <v>51.55</v>
      </c>
      <c r="JP46" s="294">
        <v>11</v>
      </c>
      <c r="JQ46" s="358">
        <v>0</v>
      </c>
      <c r="JR46" s="294">
        <v>0</v>
      </c>
      <c r="JS46" s="71"/>
      <c r="JT46" s="71"/>
      <c r="JU46" s="8"/>
      <c r="JV46" s="8"/>
      <c r="JW46" s="8">
        <f t="shared" si="85"/>
        <v>61.110399999999998</v>
      </c>
      <c r="JX46" s="8">
        <f t="shared" si="86"/>
        <v>13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88"/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395">
        <v>25</v>
      </c>
      <c r="LL46" s="294">
        <v>0</v>
      </c>
      <c r="LM46" s="79">
        <v>3.4</v>
      </c>
      <c r="LN46" s="376">
        <v>0</v>
      </c>
      <c r="LO46" s="394">
        <v>1.3000000000000007</v>
      </c>
      <c r="LP46" s="386">
        <v>0</v>
      </c>
      <c r="LQ46" s="75"/>
      <c r="LR46" s="297"/>
      <c r="LS46" s="285"/>
      <c r="LT46" s="285"/>
      <c r="LU46" s="4">
        <f t="shared" si="106"/>
        <v>29.700000000000003</v>
      </c>
      <c r="LV46" s="4">
        <f t="shared" si="62"/>
        <v>0</v>
      </c>
      <c r="LW46" s="286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8">
        <v>25.75</v>
      </c>
      <c r="MF46" s="313"/>
      <c r="MG46" s="75">
        <v>35.020000000000003</v>
      </c>
      <c r="MH46" s="74"/>
      <c r="MI46" s="9"/>
      <c r="MJ46" s="4"/>
      <c r="MK46" s="4">
        <f t="shared" si="65"/>
        <v>60.77</v>
      </c>
      <c r="ML46" s="4">
        <f t="shared" si="66"/>
        <v>0</v>
      </c>
      <c r="MM46" s="379">
        <v>4.3319999999999999</v>
      </c>
      <c r="MN46" s="380">
        <v>0</v>
      </c>
      <c r="MO46" s="110">
        <v>2.8879999999999999</v>
      </c>
      <c r="MP46" s="295">
        <v>0</v>
      </c>
      <c r="MQ46" s="4">
        <f t="shared" si="67"/>
        <v>7.22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80"/>
      <c r="NB46" s="381"/>
      <c r="NC46" s="4">
        <f t="shared" si="73"/>
        <v>0</v>
      </c>
      <c r="ND46" s="4">
        <f t="shared" si="74"/>
        <v>0</v>
      </c>
      <c r="NE46" s="271"/>
      <c r="NF46" s="271"/>
      <c r="NG46" s="271">
        <f t="shared" si="75"/>
        <v>0</v>
      </c>
      <c r="NH46" s="271">
        <f t="shared" si="76"/>
        <v>0</v>
      </c>
      <c r="NI46" s="271"/>
      <c r="NJ46" s="271"/>
      <c r="NK46" s="271">
        <f t="shared" si="77"/>
        <v>0</v>
      </c>
      <c r="NL46" s="271">
        <f t="shared" si="78"/>
        <v>0</v>
      </c>
      <c r="NM46" s="269"/>
      <c r="NN46" s="271"/>
      <c r="NO46" s="271">
        <f t="shared" si="79"/>
        <v>0</v>
      </c>
      <c r="NP46" s="271">
        <f t="shared" si="80"/>
        <v>0</v>
      </c>
      <c r="NQ46" s="382">
        <v>0.62</v>
      </c>
      <c r="NR46" s="351"/>
      <c r="NS46" s="382">
        <v>0</v>
      </c>
      <c r="NT46" s="351"/>
      <c r="NU46" s="382">
        <v>1.05</v>
      </c>
      <c r="NV46" s="351"/>
      <c r="NW46" s="382">
        <v>0.22</v>
      </c>
      <c r="NX46" s="351"/>
      <c r="NY46" s="382">
        <v>0.34</v>
      </c>
      <c r="NZ46" s="351"/>
      <c r="OA46" s="4">
        <f t="shared" si="100"/>
        <v>2.0099999999999998</v>
      </c>
      <c r="OB46" s="4">
        <f t="shared" si="101"/>
        <v>0</v>
      </c>
      <c r="OC46" s="74">
        <v>2.5</v>
      </c>
      <c r="OD46" s="4"/>
      <c r="OE46" s="384">
        <v>0</v>
      </c>
      <c r="OF46" s="4"/>
      <c r="OG46" s="384">
        <v>0.01</v>
      </c>
      <c r="OH46" s="4"/>
      <c r="OI46" s="74">
        <v>0</v>
      </c>
      <c r="OJ46" s="4"/>
      <c r="OK46" s="4">
        <f t="shared" si="81"/>
        <v>2.5099999999999998</v>
      </c>
      <c r="OL46" s="4">
        <f t="shared" si="82"/>
        <v>0</v>
      </c>
      <c r="OM46" s="387">
        <v>3.4</v>
      </c>
      <c r="ON46" s="271"/>
      <c r="OO46" s="388">
        <v>0.96</v>
      </c>
      <c r="OP46" s="271"/>
      <c r="OQ46" s="388">
        <v>1.05</v>
      </c>
      <c r="OR46" s="181"/>
      <c r="OS46" s="181">
        <f t="shared" si="107"/>
        <v>4.3599999999999994</v>
      </c>
      <c r="OT46" s="181">
        <f t="shared" si="84"/>
        <v>0</v>
      </c>
      <c r="OU46" s="271"/>
      <c r="OV46" s="271"/>
      <c r="OW46" s="271">
        <f t="shared" si="102"/>
        <v>0</v>
      </c>
      <c r="OX46" s="271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10.31</v>
      </c>
      <c r="N47" s="71">
        <v>2.0620000000000003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6"/>
        <v>10.31</v>
      </c>
      <c r="X47" s="78">
        <f t="shared" si="17"/>
        <v>10.31</v>
      </c>
      <c r="Y47" s="78">
        <v>5</v>
      </c>
      <c r="Z47" s="7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6">
        <v>115</v>
      </c>
      <c r="AL47" s="301">
        <v>34.5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115</v>
      </c>
      <c r="AV47" s="74">
        <f t="shared" si="90"/>
        <v>34.5</v>
      </c>
      <c r="AW47" s="78">
        <v>2</v>
      </c>
      <c r="AX47" s="78">
        <v>0.85</v>
      </c>
      <c r="AY47" s="304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19</v>
      </c>
      <c r="BF47" s="78">
        <v>2.7056</v>
      </c>
      <c r="BG47" s="305">
        <v>8</v>
      </c>
      <c r="BH47" s="306">
        <v>1.1392</v>
      </c>
      <c r="BI47" s="305"/>
      <c r="BJ47" s="306"/>
      <c r="BK47" s="289">
        <v>3</v>
      </c>
      <c r="BL47" s="78">
        <v>0.42720000000000002</v>
      </c>
      <c r="BM47" s="78"/>
      <c r="BN47" s="78"/>
      <c r="BO47" s="78"/>
      <c r="BP47" s="78"/>
      <c r="BQ47" s="78"/>
      <c r="BR47" s="78"/>
      <c r="BS47" s="288">
        <f t="shared" si="21"/>
        <v>30</v>
      </c>
      <c r="BT47" s="78">
        <f t="shared" si="22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87"/>
      <c r="CI47" s="358">
        <v>20.6</v>
      </c>
      <c r="CJ47" s="287">
        <v>6.5</v>
      </c>
      <c r="CK47" s="352"/>
      <c r="CL47" s="352"/>
      <c r="CM47" s="358">
        <v>5.15</v>
      </c>
      <c r="CN47" s="294">
        <v>1.5</v>
      </c>
      <c r="CO47" s="78">
        <f t="shared" si="23"/>
        <v>25.75</v>
      </c>
      <c r="CP47" s="78">
        <f t="shared" si="24"/>
        <v>8</v>
      </c>
      <c r="CQ47" s="367">
        <v>247.40625</v>
      </c>
      <c r="CR47" s="353"/>
      <c r="CS47" s="353"/>
      <c r="CT47" s="270"/>
      <c r="CU47" s="368">
        <v>18.556701030927837</v>
      </c>
      <c r="CV47" s="271"/>
      <c r="CW47" s="369">
        <v>63.814432989690722</v>
      </c>
      <c r="CX47" s="300"/>
      <c r="CY47" s="300"/>
      <c r="CZ47" s="300"/>
      <c r="DA47" s="307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0">
        <v>41.1</v>
      </c>
      <c r="DL47" s="370">
        <v>13.7</v>
      </c>
      <c r="DM47" s="288">
        <f t="shared" si="29"/>
        <v>41.1</v>
      </c>
      <c r="DN47" s="288">
        <f t="shared" si="30"/>
        <v>13.7</v>
      </c>
      <c r="DO47" s="370">
        <v>39.869999999999997</v>
      </c>
      <c r="DP47" s="370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1">
        <v>39.17</v>
      </c>
      <c r="EH47" s="372">
        <v>9.7925000000000004</v>
      </c>
      <c r="EI47" s="91">
        <v>154.63999999999999</v>
      </c>
      <c r="EJ47" s="91">
        <v>38.659999999999997</v>
      </c>
      <c r="EK47" s="288">
        <v>53.61</v>
      </c>
      <c r="EL47" s="291">
        <v>13.4025</v>
      </c>
      <c r="EM47" s="354"/>
      <c r="EN47" s="354"/>
      <c r="EO47" s="292"/>
      <c r="EP47" s="292"/>
      <c r="EQ47" s="78">
        <f t="shared" si="32"/>
        <v>247.42000000000002</v>
      </c>
      <c r="ER47" s="78">
        <f t="shared" si="105"/>
        <v>61.855000000000004</v>
      </c>
      <c r="ES47" s="181"/>
      <c r="ET47" s="181"/>
      <c r="EU47" s="309"/>
      <c r="EV47" s="309"/>
      <c r="EW47" s="74">
        <f t="shared" si="34"/>
        <v>0</v>
      </c>
      <c r="EX47" s="74">
        <f t="shared" si="35"/>
        <v>0</v>
      </c>
      <c r="EY47" s="78"/>
      <c r="EZ47" s="78"/>
      <c r="FA47" s="373">
        <v>29</v>
      </c>
      <c r="FB47" s="293"/>
      <c r="FC47" s="110">
        <v>0</v>
      </c>
      <c r="FD47" s="289"/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71"/>
      <c r="GJ47" s="71"/>
      <c r="GK47" s="294">
        <v>8</v>
      </c>
      <c r="GL47" s="294">
        <v>0</v>
      </c>
      <c r="GM47" s="90">
        <v>0</v>
      </c>
      <c r="GN47" s="90">
        <v>0</v>
      </c>
      <c r="GO47" s="294">
        <v>5</v>
      </c>
      <c r="GP47" s="374">
        <v>0</v>
      </c>
      <c r="GQ47" s="374">
        <v>0</v>
      </c>
      <c r="GR47" s="374">
        <v>0</v>
      </c>
      <c r="GS47" s="90">
        <v>0</v>
      </c>
      <c r="GT47" s="90">
        <v>0</v>
      </c>
      <c r="GU47" s="90">
        <v>3</v>
      </c>
      <c r="GV47" s="90">
        <v>0</v>
      </c>
      <c r="GW47" s="90">
        <v>2</v>
      </c>
      <c r="GX47" s="90">
        <v>0</v>
      </c>
      <c r="GY47" s="90"/>
      <c r="GZ47" s="90"/>
      <c r="HA47" s="266">
        <f t="shared" si="40"/>
        <v>18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2"/>
        <v>0</v>
      </c>
      <c r="HP47" s="78">
        <f t="shared" si="43"/>
        <v>0</v>
      </c>
      <c r="HQ47" s="358">
        <v>400</v>
      </c>
      <c r="HR47" s="266"/>
      <c r="HS47" s="358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19"/>
      <c r="HZ47" s="319"/>
      <c r="IA47" s="93"/>
      <c r="IB47" s="91"/>
      <c r="IC47" s="181">
        <v>8.9</v>
      </c>
      <c r="ID47" s="294">
        <v>2.2250000000000001</v>
      </c>
      <c r="IE47" s="193"/>
      <c r="IF47" s="193"/>
      <c r="IG47" s="8">
        <f t="shared" si="46"/>
        <v>8.9</v>
      </c>
      <c r="IH47" s="8">
        <f t="shared" si="47"/>
        <v>2.2250000000000001</v>
      </c>
      <c r="II47" s="78">
        <v>80</v>
      </c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80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0"/>
      <c r="JF47" s="320"/>
      <c r="JG47" s="8">
        <f t="shared" si="48"/>
        <v>10.31</v>
      </c>
      <c r="JH47" s="8">
        <f t="shared" si="49"/>
        <v>0</v>
      </c>
      <c r="JI47" s="294">
        <v>4.7801999999999998</v>
      </c>
      <c r="JJ47" s="294">
        <v>1</v>
      </c>
      <c r="JK47" s="294">
        <v>4.7801999999999998</v>
      </c>
      <c r="JL47" s="294">
        <v>1</v>
      </c>
      <c r="JM47" s="294"/>
      <c r="JN47" s="294"/>
      <c r="JO47" s="358">
        <v>51.55</v>
      </c>
      <c r="JP47" s="294">
        <v>11</v>
      </c>
      <c r="JQ47" s="358">
        <v>0</v>
      </c>
      <c r="JR47" s="294">
        <v>0</v>
      </c>
      <c r="JS47" s="71"/>
      <c r="JT47" s="71"/>
      <c r="JU47" s="78"/>
      <c r="JV47" s="78"/>
      <c r="JW47" s="78">
        <f t="shared" si="85"/>
        <v>61.110399999999998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88"/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395">
        <v>25</v>
      </c>
      <c r="LL47" s="294">
        <v>0</v>
      </c>
      <c r="LM47" s="79">
        <v>3.4</v>
      </c>
      <c r="LN47" s="376">
        <v>0</v>
      </c>
      <c r="LO47" s="394">
        <v>1.3000000000000007</v>
      </c>
      <c r="LP47" s="386">
        <v>0</v>
      </c>
      <c r="LQ47" s="75"/>
      <c r="LR47" s="297"/>
      <c r="LS47" s="297"/>
      <c r="LT47" s="297"/>
      <c r="LU47" s="74">
        <f t="shared" si="106"/>
        <v>29.700000000000003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8">
        <v>25.75</v>
      </c>
      <c r="MF47" s="313"/>
      <c r="MG47" s="75">
        <v>35.020000000000003</v>
      </c>
      <c r="MH47" s="74"/>
      <c r="MI47" s="75"/>
      <c r="MJ47" s="74"/>
      <c r="MK47" s="74">
        <f t="shared" si="65"/>
        <v>60.77</v>
      </c>
      <c r="ML47" s="74">
        <f t="shared" si="66"/>
        <v>0</v>
      </c>
      <c r="MM47" s="379">
        <v>4.6379999999999999</v>
      </c>
      <c r="MN47" s="380">
        <v>0</v>
      </c>
      <c r="MO47" s="110">
        <v>3.0920000000000005</v>
      </c>
      <c r="MP47" s="295">
        <v>0</v>
      </c>
      <c r="MQ47" s="74">
        <f t="shared" si="67"/>
        <v>7.73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80"/>
      <c r="NB47" s="381"/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89"/>
      <c r="NN47" s="181"/>
      <c r="NO47" s="181">
        <f t="shared" si="79"/>
        <v>0</v>
      </c>
      <c r="NP47" s="181">
        <f t="shared" si="80"/>
        <v>0</v>
      </c>
      <c r="NQ47" s="382">
        <v>0.65</v>
      </c>
      <c r="NR47" s="351"/>
      <c r="NS47" s="382">
        <v>0</v>
      </c>
      <c r="NT47" s="351"/>
      <c r="NU47" s="382">
        <v>1.1000000000000001</v>
      </c>
      <c r="NV47" s="351"/>
      <c r="NW47" s="382">
        <v>0.23</v>
      </c>
      <c r="NX47" s="351"/>
      <c r="NY47" s="382">
        <v>0.35</v>
      </c>
      <c r="NZ47" s="351"/>
      <c r="OA47" s="4">
        <f t="shared" si="100"/>
        <v>2.1</v>
      </c>
      <c r="OB47" s="4">
        <f t="shared" si="101"/>
        <v>0</v>
      </c>
      <c r="OC47" s="74">
        <v>4</v>
      </c>
      <c r="OD47" s="4"/>
      <c r="OE47" s="384">
        <v>0</v>
      </c>
      <c r="OF47" s="4"/>
      <c r="OG47" s="384">
        <v>0</v>
      </c>
      <c r="OH47" s="4"/>
      <c r="OI47" s="74">
        <v>0</v>
      </c>
      <c r="OJ47" s="4"/>
      <c r="OK47" s="4">
        <f t="shared" si="81"/>
        <v>4</v>
      </c>
      <c r="OL47" s="4">
        <f t="shared" si="82"/>
        <v>0</v>
      </c>
      <c r="OM47" s="387">
        <v>3.63</v>
      </c>
      <c r="ON47" s="271"/>
      <c r="OO47" s="388">
        <v>1.02</v>
      </c>
      <c r="OP47" s="271"/>
      <c r="OQ47" s="388">
        <v>1.1200000000000001</v>
      </c>
      <c r="OR47" s="181"/>
      <c r="OS47" s="181">
        <f t="shared" si="107"/>
        <v>4.6500000000000004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10.31</v>
      </c>
      <c r="N48" s="71">
        <v>2.0620000000000003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6"/>
        <v>10.31</v>
      </c>
      <c r="X48" s="78">
        <f t="shared" si="17"/>
        <v>10.31</v>
      </c>
      <c r="Y48" s="78">
        <v>5</v>
      </c>
      <c r="Z48" s="7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6">
        <v>115</v>
      </c>
      <c r="AL48" s="301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>
        <v>2</v>
      </c>
      <c r="AX48" s="78">
        <v>0.85</v>
      </c>
      <c r="AY48" s="281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19</v>
      </c>
      <c r="BF48" s="78">
        <v>2.7056</v>
      </c>
      <c r="BG48" s="305">
        <v>8</v>
      </c>
      <c r="BH48" s="306">
        <v>1.1392</v>
      </c>
      <c r="BI48" s="305"/>
      <c r="BJ48" s="306"/>
      <c r="BK48" s="289">
        <v>3</v>
      </c>
      <c r="BL48" s="78">
        <v>0.42720000000000002</v>
      </c>
      <c r="BM48" s="8"/>
      <c r="BN48" s="8"/>
      <c r="BO48" s="8"/>
      <c r="BP48" s="8"/>
      <c r="BQ48" s="8"/>
      <c r="BR48" s="8"/>
      <c r="BS48" s="2">
        <f t="shared" si="21"/>
        <v>30</v>
      </c>
      <c r="BT48" s="8">
        <f t="shared" si="22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87"/>
      <c r="CI48" s="358">
        <v>20.6</v>
      </c>
      <c r="CJ48" s="287">
        <v>6.5</v>
      </c>
      <c r="CK48" s="352"/>
      <c r="CL48" s="352"/>
      <c r="CM48" s="358">
        <v>5.15</v>
      </c>
      <c r="CN48" s="294">
        <v>1.5</v>
      </c>
      <c r="CO48" s="8">
        <f t="shared" si="23"/>
        <v>25.75</v>
      </c>
      <c r="CP48" s="8">
        <f t="shared" si="24"/>
        <v>8</v>
      </c>
      <c r="CQ48" s="367">
        <v>247.40625</v>
      </c>
      <c r="CR48" s="353"/>
      <c r="CS48" s="353"/>
      <c r="CT48" s="270"/>
      <c r="CU48" s="368">
        <v>18.556701030927837</v>
      </c>
      <c r="CV48" s="271"/>
      <c r="CW48" s="369">
        <v>63.814432989690722</v>
      </c>
      <c r="CX48" s="300"/>
      <c r="CY48" s="300"/>
      <c r="CZ48" s="300"/>
      <c r="DA48" s="307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0">
        <v>41.1</v>
      </c>
      <c r="DL48" s="370">
        <v>13.7</v>
      </c>
      <c r="DM48" s="288">
        <f t="shared" si="29"/>
        <v>41.1</v>
      </c>
      <c r="DN48" s="288">
        <f t="shared" si="30"/>
        <v>13.7</v>
      </c>
      <c r="DO48" s="370">
        <v>39.869999999999997</v>
      </c>
      <c r="DP48" s="37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1">
        <v>39.17</v>
      </c>
      <c r="EH48" s="372">
        <v>9.7925000000000004</v>
      </c>
      <c r="EI48" s="91">
        <v>154.63999999999999</v>
      </c>
      <c r="EJ48" s="91">
        <v>38.659999999999997</v>
      </c>
      <c r="EK48" s="288">
        <v>53.61</v>
      </c>
      <c r="EL48" s="291">
        <v>13.4025</v>
      </c>
      <c r="EM48" s="354"/>
      <c r="EN48" s="354"/>
      <c r="EO48" s="292"/>
      <c r="EP48" s="292"/>
      <c r="EQ48" s="8">
        <f t="shared" si="32"/>
        <v>247.42000000000002</v>
      </c>
      <c r="ER48" s="8">
        <f t="shared" si="105"/>
        <v>61.855000000000004</v>
      </c>
      <c r="ES48" s="271"/>
      <c r="ET48" s="271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3">
        <v>29</v>
      </c>
      <c r="FB48" s="293"/>
      <c r="FC48" s="110">
        <v>0</v>
      </c>
      <c r="FD48" s="289"/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71"/>
      <c r="GJ48" s="71"/>
      <c r="GK48" s="294">
        <v>8</v>
      </c>
      <c r="GL48" s="294">
        <v>0</v>
      </c>
      <c r="GM48" s="90">
        <v>0</v>
      </c>
      <c r="GN48" s="90">
        <v>0</v>
      </c>
      <c r="GO48" s="294">
        <v>5</v>
      </c>
      <c r="GP48" s="374">
        <v>0</v>
      </c>
      <c r="GQ48" s="374">
        <v>0</v>
      </c>
      <c r="GR48" s="374">
        <v>0</v>
      </c>
      <c r="GS48" s="90">
        <v>0</v>
      </c>
      <c r="GT48" s="90">
        <v>0</v>
      </c>
      <c r="GU48" s="90">
        <v>3</v>
      </c>
      <c r="GV48" s="90">
        <v>0</v>
      </c>
      <c r="GW48" s="90">
        <v>2</v>
      </c>
      <c r="GX48" s="90">
        <v>0</v>
      </c>
      <c r="GY48" s="90"/>
      <c r="GZ48" s="90"/>
      <c r="HA48" s="266">
        <f t="shared" si="40"/>
        <v>18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2"/>
        <v>0</v>
      </c>
      <c r="HP48" s="8">
        <f t="shared" si="43"/>
        <v>0</v>
      </c>
      <c r="HQ48" s="358">
        <v>400</v>
      </c>
      <c r="HR48" s="266"/>
      <c r="HS48" s="358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18"/>
      <c r="HZ48" s="318"/>
      <c r="IA48" s="278"/>
      <c r="IB48" s="274"/>
      <c r="IC48" s="181">
        <v>8.9</v>
      </c>
      <c r="ID48" s="294">
        <v>2.2250000000000001</v>
      </c>
      <c r="IE48" s="279"/>
      <c r="IF48" s="279"/>
      <c r="IG48" s="8">
        <f t="shared" si="46"/>
        <v>8.9</v>
      </c>
      <c r="IH48" s="8">
        <f t="shared" si="47"/>
        <v>2.2250000000000001</v>
      </c>
      <c r="II48" s="8">
        <v>25</v>
      </c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25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0"/>
      <c r="JF48" s="320"/>
      <c r="JG48" s="8">
        <f t="shared" si="48"/>
        <v>10.31</v>
      </c>
      <c r="JH48" s="8">
        <f t="shared" si="49"/>
        <v>0</v>
      </c>
      <c r="JI48" s="294">
        <v>4.7801999999999998</v>
      </c>
      <c r="JJ48" s="294">
        <v>1</v>
      </c>
      <c r="JK48" s="294">
        <v>4.7801999999999998</v>
      </c>
      <c r="JL48" s="294">
        <v>1</v>
      </c>
      <c r="JM48" s="294"/>
      <c r="JN48" s="294"/>
      <c r="JO48" s="358">
        <v>51.55</v>
      </c>
      <c r="JP48" s="294">
        <v>11</v>
      </c>
      <c r="JQ48" s="358">
        <v>0</v>
      </c>
      <c r="JR48" s="294">
        <v>0</v>
      </c>
      <c r="JS48" s="71"/>
      <c r="JT48" s="71"/>
      <c r="JU48" s="8"/>
      <c r="JV48" s="8"/>
      <c r="JW48" s="8">
        <f t="shared" si="85"/>
        <v>61.110399999999998</v>
      </c>
      <c r="JX48" s="8">
        <f t="shared" si="86"/>
        <v>13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88"/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395">
        <v>25</v>
      </c>
      <c r="LL48" s="294">
        <v>0</v>
      </c>
      <c r="LM48" s="79">
        <v>3.4</v>
      </c>
      <c r="LN48" s="376">
        <v>0</v>
      </c>
      <c r="LO48" s="394">
        <v>1.3000000000000007</v>
      </c>
      <c r="LP48" s="386">
        <v>0</v>
      </c>
      <c r="LQ48" s="75"/>
      <c r="LR48" s="297"/>
      <c r="LS48" s="285"/>
      <c r="LT48" s="285"/>
      <c r="LU48" s="4">
        <f t="shared" si="106"/>
        <v>29.700000000000003</v>
      </c>
      <c r="LV48" s="4">
        <f t="shared" si="62"/>
        <v>0</v>
      </c>
      <c r="LW48" s="286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8">
        <v>25.75</v>
      </c>
      <c r="MF48" s="313"/>
      <c r="MG48" s="75">
        <v>35.020000000000003</v>
      </c>
      <c r="MH48" s="74"/>
      <c r="MI48" s="9"/>
      <c r="MJ48" s="4"/>
      <c r="MK48" s="4">
        <f t="shared" si="65"/>
        <v>60.77</v>
      </c>
      <c r="ML48" s="4">
        <f t="shared" si="66"/>
        <v>0</v>
      </c>
      <c r="MM48" s="379">
        <v>4.944</v>
      </c>
      <c r="MN48" s="380">
        <v>0</v>
      </c>
      <c r="MO48" s="110">
        <v>3.2960000000000003</v>
      </c>
      <c r="MP48" s="295">
        <v>0</v>
      </c>
      <c r="MQ48" s="4">
        <f t="shared" si="67"/>
        <v>8.24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80"/>
      <c r="NB48" s="381"/>
      <c r="NC48" s="4">
        <f t="shared" si="73"/>
        <v>0</v>
      </c>
      <c r="ND48" s="4">
        <f t="shared" si="74"/>
        <v>0</v>
      </c>
      <c r="NE48" s="271"/>
      <c r="NF48" s="271"/>
      <c r="NG48" s="271">
        <f t="shared" si="75"/>
        <v>0</v>
      </c>
      <c r="NH48" s="271">
        <f t="shared" si="76"/>
        <v>0</v>
      </c>
      <c r="NI48" s="271"/>
      <c r="NJ48" s="271"/>
      <c r="NK48" s="271">
        <f t="shared" si="77"/>
        <v>0</v>
      </c>
      <c r="NL48" s="271">
        <f t="shared" si="78"/>
        <v>0</v>
      </c>
      <c r="NM48" s="269"/>
      <c r="NN48" s="271"/>
      <c r="NO48" s="271">
        <f t="shared" si="79"/>
        <v>0</v>
      </c>
      <c r="NP48" s="271">
        <f t="shared" si="80"/>
        <v>0</v>
      </c>
      <c r="NQ48" s="382">
        <v>0.86</v>
      </c>
      <c r="NR48" s="351"/>
      <c r="NS48" s="382">
        <v>0</v>
      </c>
      <c r="NT48" s="351"/>
      <c r="NU48" s="382">
        <v>1.46</v>
      </c>
      <c r="NV48" s="351"/>
      <c r="NW48" s="382">
        <v>0.31</v>
      </c>
      <c r="NX48" s="351"/>
      <c r="NY48" s="382">
        <v>0.47</v>
      </c>
      <c r="NZ48" s="351"/>
      <c r="OA48" s="4">
        <f t="shared" si="100"/>
        <v>2.79</v>
      </c>
      <c r="OB48" s="4">
        <f t="shared" si="101"/>
        <v>0</v>
      </c>
      <c r="OC48" s="74">
        <v>3.7</v>
      </c>
      <c r="OD48" s="4"/>
      <c r="OE48" s="384">
        <v>0</v>
      </c>
      <c r="OF48" s="4"/>
      <c r="OG48" s="384">
        <v>0.04</v>
      </c>
      <c r="OH48" s="4"/>
      <c r="OI48" s="74">
        <v>0</v>
      </c>
      <c r="OJ48" s="4"/>
      <c r="OK48" s="4">
        <f t="shared" si="81"/>
        <v>3.74</v>
      </c>
      <c r="OL48" s="4">
        <f t="shared" si="82"/>
        <v>0</v>
      </c>
      <c r="OM48" s="387">
        <v>3.5</v>
      </c>
      <c r="ON48" s="271"/>
      <c r="OO48" s="388">
        <v>0.99</v>
      </c>
      <c r="OP48" s="271"/>
      <c r="OQ48" s="388">
        <v>1.08</v>
      </c>
      <c r="OR48" s="181"/>
      <c r="OS48" s="181">
        <f t="shared" si="107"/>
        <v>4.49</v>
      </c>
      <c r="OT48" s="181">
        <f t="shared" si="84"/>
        <v>0</v>
      </c>
      <c r="OU48" s="271"/>
      <c r="OV48" s="271"/>
      <c r="OW48" s="271">
        <f t="shared" si="102"/>
        <v>0</v>
      </c>
      <c r="OX48" s="271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10.31</v>
      </c>
      <c r="N49" s="71">
        <v>2.0620000000000003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6"/>
        <v>10.31</v>
      </c>
      <c r="X49" s="78">
        <f t="shared" si="17"/>
        <v>10.31</v>
      </c>
      <c r="Y49" s="78">
        <v>5</v>
      </c>
      <c r="Z49" s="7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6">
        <v>115</v>
      </c>
      <c r="AL49" s="301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>
        <v>2</v>
      </c>
      <c r="AX49" s="78">
        <v>0.85</v>
      </c>
      <c r="AY49" s="281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19</v>
      </c>
      <c r="BF49" s="78">
        <v>2.7056</v>
      </c>
      <c r="BG49" s="305">
        <v>8</v>
      </c>
      <c r="BH49" s="306">
        <v>1.1392</v>
      </c>
      <c r="BI49" s="305"/>
      <c r="BJ49" s="306"/>
      <c r="BK49" s="289">
        <v>3</v>
      </c>
      <c r="BL49" s="78">
        <v>0.42720000000000002</v>
      </c>
      <c r="BM49" s="8"/>
      <c r="BN49" s="8"/>
      <c r="BO49" s="8"/>
      <c r="BP49" s="8"/>
      <c r="BQ49" s="8"/>
      <c r="BR49" s="8"/>
      <c r="BS49" s="2">
        <f t="shared" si="21"/>
        <v>30</v>
      </c>
      <c r="BT49" s="8">
        <f t="shared" si="22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87"/>
      <c r="CI49" s="358">
        <v>20.6</v>
      </c>
      <c r="CJ49" s="287">
        <v>6.5</v>
      </c>
      <c r="CK49" s="352"/>
      <c r="CL49" s="352"/>
      <c r="CM49" s="358">
        <v>5.15</v>
      </c>
      <c r="CN49" s="294">
        <v>1.5</v>
      </c>
      <c r="CO49" s="8">
        <f t="shared" si="23"/>
        <v>25.75</v>
      </c>
      <c r="CP49" s="8">
        <f t="shared" si="24"/>
        <v>8</v>
      </c>
      <c r="CQ49" s="367">
        <v>247.40625</v>
      </c>
      <c r="CR49" s="353"/>
      <c r="CS49" s="353"/>
      <c r="CT49" s="270"/>
      <c r="CU49" s="368">
        <v>18.556701030927837</v>
      </c>
      <c r="CV49" s="271"/>
      <c r="CW49" s="369">
        <v>63.814432989690722</v>
      </c>
      <c r="CX49" s="300"/>
      <c r="CY49" s="300"/>
      <c r="CZ49" s="300"/>
      <c r="DA49" s="307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0">
        <v>41.1</v>
      </c>
      <c r="DL49" s="370">
        <v>13.7</v>
      </c>
      <c r="DM49" s="288">
        <f t="shared" si="29"/>
        <v>41.1</v>
      </c>
      <c r="DN49" s="288">
        <f t="shared" si="30"/>
        <v>13.7</v>
      </c>
      <c r="DO49" s="370">
        <v>39.869999999999997</v>
      </c>
      <c r="DP49" s="37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1">
        <v>39.17</v>
      </c>
      <c r="EH49" s="372">
        <v>9.7925000000000004</v>
      </c>
      <c r="EI49" s="91">
        <v>154.63999999999999</v>
      </c>
      <c r="EJ49" s="91">
        <v>38.659999999999997</v>
      </c>
      <c r="EK49" s="288">
        <v>53.61</v>
      </c>
      <c r="EL49" s="291">
        <v>13.4025</v>
      </c>
      <c r="EM49" s="354"/>
      <c r="EN49" s="354"/>
      <c r="EO49" s="292"/>
      <c r="EP49" s="292"/>
      <c r="EQ49" s="8">
        <f t="shared" si="32"/>
        <v>247.42000000000002</v>
      </c>
      <c r="ER49" s="8">
        <f t="shared" si="105"/>
        <v>61.855000000000004</v>
      </c>
      <c r="ES49" s="271"/>
      <c r="ET49" s="271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3">
        <v>29</v>
      </c>
      <c r="FB49" s="293"/>
      <c r="FC49" s="110">
        <v>0</v>
      </c>
      <c r="FD49" s="289"/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71"/>
      <c r="GJ49" s="71"/>
      <c r="GK49" s="294">
        <v>8</v>
      </c>
      <c r="GL49" s="294">
        <v>0</v>
      </c>
      <c r="GM49" s="90">
        <v>0</v>
      </c>
      <c r="GN49" s="90">
        <v>0</v>
      </c>
      <c r="GO49" s="294">
        <v>5</v>
      </c>
      <c r="GP49" s="374">
        <v>0</v>
      </c>
      <c r="GQ49" s="374">
        <v>0</v>
      </c>
      <c r="GR49" s="374">
        <v>0</v>
      </c>
      <c r="GS49" s="90">
        <v>0</v>
      </c>
      <c r="GT49" s="90">
        <v>0</v>
      </c>
      <c r="GU49" s="90">
        <v>3</v>
      </c>
      <c r="GV49" s="90">
        <v>0</v>
      </c>
      <c r="GW49" s="90">
        <v>2</v>
      </c>
      <c r="GX49" s="90">
        <v>0</v>
      </c>
      <c r="GY49" s="90"/>
      <c r="GZ49" s="90"/>
      <c r="HA49" s="266">
        <f t="shared" si="40"/>
        <v>18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2"/>
        <v>0</v>
      </c>
      <c r="HP49" s="8">
        <f t="shared" si="43"/>
        <v>0</v>
      </c>
      <c r="HQ49" s="358">
        <v>400</v>
      </c>
      <c r="HR49" s="266"/>
      <c r="HS49" s="358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18"/>
      <c r="HZ49" s="318"/>
      <c r="IA49" s="278"/>
      <c r="IB49" s="274"/>
      <c r="IC49" s="181">
        <v>8.9</v>
      </c>
      <c r="ID49" s="294">
        <v>2.2250000000000001</v>
      </c>
      <c r="IE49" s="279"/>
      <c r="IF49" s="279"/>
      <c r="IG49" s="8">
        <f t="shared" si="46"/>
        <v>8.9</v>
      </c>
      <c r="IH49" s="8">
        <f t="shared" si="47"/>
        <v>2.2250000000000001</v>
      </c>
      <c r="II49" s="8">
        <v>0</v>
      </c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0"/>
      <c r="JF49" s="320"/>
      <c r="JG49" s="8">
        <f t="shared" si="48"/>
        <v>10.31</v>
      </c>
      <c r="JH49" s="8">
        <f t="shared" si="49"/>
        <v>0</v>
      </c>
      <c r="JI49" s="391">
        <v>0</v>
      </c>
      <c r="JJ49" s="391">
        <v>0</v>
      </c>
      <c r="JK49" s="391">
        <v>0</v>
      </c>
      <c r="JL49" s="391">
        <v>0</v>
      </c>
      <c r="JM49" s="294"/>
      <c r="JN49" s="294"/>
      <c r="JO49" s="358">
        <v>51.55</v>
      </c>
      <c r="JP49" s="294">
        <v>11</v>
      </c>
      <c r="JQ49" s="358">
        <v>0</v>
      </c>
      <c r="JR49" s="294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88"/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395">
        <v>25</v>
      </c>
      <c r="LL49" s="294">
        <v>0</v>
      </c>
      <c r="LM49" s="79">
        <v>3.4</v>
      </c>
      <c r="LN49" s="376">
        <v>0</v>
      </c>
      <c r="LO49" s="394">
        <v>1.3000000000000007</v>
      </c>
      <c r="LP49" s="386">
        <v>0</v>
      </c>
      <c r="LQ49" s="75"/>
      <c r="LR49" s="297"/>
      <c r="LS49" s="285"/>
      <c r="LT49" s="285"/>
      <c r="LU49" s="4">
        <f t="shared" si="106"/>
        <v>29.700000000000003</v>
      </c>
      <c r="LV49" s="4">
        <f t="shared" si="62"/>
        <v>0</v>
      </c>
      <c r="LW49" s="286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8">
        <v>25.75</v>
      </c>
      <c r="MF49" s="313"/>
      <c r="MG49" s="75">
        <v>35.020000000000003</v>
      </c>
      <c r="MH49" s="74"/>
      <c r="MI49" s="9"/>
      <c r="MJ49" s="4"/>
      <c r="MK49" s="4">
        <f t="shared" si="65"/>
        <v>60.77</v>
      </c>
      <c r="ML49" s="4">
        <f t="shared" si="66"/>
        <v>0</v>
      </c>
      <c r="MM49" s="379">
        <v>5.22</v>
      </c>
      <c r="MN49" s="380">
        <v>0</v>
      </c>
      <c r="MO49" s="110">
        <v>3.48</v>
      </c>
      <c r="MP49" s="295">
        <v>0</v>
      </c>
      <c r="MQ49" s="4">
        <f t="shared" si="67"/>
        <v>8.6999999999999993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80"/>
      <c r="NB49" s="381"/>
      <c r="NC49" s="4">
        <f t="shared" si="73"/>
        <v>0</v>
      </c>
      <c r="ND49" s="4">
        <f t="shared" si="74"/>
        <v>0</v>
      </c>
      <c r="NE49" s="271"/>
      <c r="NF49" s="271"/>
      <c r="NG49" s="271">
        <f t="shared" si="75"/>
        <v>0</v>
      </c>
      <c r="NH49" s="271">
        <f t="shared" si="76"/>
        <v>0</v>
      </c>
      <c r="NI49" s="271"/>
      <c r="NJ49" s="271"/>
      <c r="NK49" s="271">
        <f t="shared" si="77"/>
        <v>0</v>
      </c>
      <c r="NL49" s="271">
        <f t="shared" si="78"/>
        <v>0</v>
      </c>
      <c r="NM49" s="269"/>
      <c r="NN49" s="271"/>
      <c r="NO49" s="271">
        <f t="shared" si="79"/>
        <v>0</v>
      </c>
      <c r="NP49" s="271">
        <f t="shared" si="80"/>
        <v>0</v>
      </c>
      <c r="NQ49" s="382">
        <v>0.96</v>
      </c>
      <c r="NR49" s="351"/>
      <c r="NS49" s="382">
        <v>0</v>
      </c>
      <c r="NT49" s="351"/>
      <c r="NU49" s="382">
        <v>1.62</v>
      </c>
      <c r="NV49" s="351"/>
      <c r="NW49" s="382">
        <v>0.34</v>
      </c>
      <c r="NX49" s="351"/>
      <c r="NY49" s="382">
        <v>0.52</v>
      </c>
      <c r="NZ49" s="351"/>
      <c r="OA49" s="4">
        <f t="shared" si="100"/>
        <v>3.1</v>
      </c>
      <c r="OB49" s="4">
        <f t="shared" si="101"/>
        <v>0</v>
      </c>
      <c r="OC49" s="74">
        <v>2.8</v>
      </c>
      <c r="OD49" s="4"/>
      <c r="OE49" s="384">
        <v>0</v>
      </c>
      <c r="OF49" s="4"/>
      <c r="OG49" s="384">
        <v>0.06</v>
      </c>
      <c r="OH49" s="4"/>
      <c r="OI49" s="74">
        <v>0</v>
      </c>
      <c r="OJ49" s="4"/>
      <c r="OK49" s="4">
        <f t="shared" si="81"/>
        <v>2.86</v>
      </c>
      <c r="OL49" s="4">
        <f t="shared" si="82"/>
        <v>0</v>
      </c>
      <c r="OM49" s="387">
        <v>3.19</v>
      </c>
      <c r="ON49" s="271"/>
      <c r="OO49" s="388">
        <v>0.9</v>
      </c>
      <c r="OP49" s="271"/>
      <c r="OQ49" s="388">
        <v>0.98</v>
      </c>
      <c r="OR49" s="181"/>
      <c r="OS49" s="181">
        <f t="shared" si="107"/>
        <v>4.09</v>
      </c>
      <c r="OT49" s="181">
        <f t="shared" si="84"/>
        <v>0</v>
      </c>
      <c r="OU49" s="271"/>
      <c r="OV49" s="271"/>
      <c r="OW49" s="271">
        <f t="shared" si="102"/>
        <v>0</v>
      </c>
      <c r="OX49" s="271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10.31</v>
      </c>
      <c r="N50" s="71">
        <v>2.0620000000000003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6"/>
        <v>10.31</v>
      </c>
      <c r="X50" s="78">
        <f t="shared" si="17"/>
        <v>10.31</v>
      </c>
      <c r="Y50" s="78">
        <v>5</v>
      </c>
      <c r="Z50" s="7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6">
        <v>115</v>
      </c>
      <c r="AL50" s="301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>
        <v>2</v>
      </c>
      <c r="AX50" s="78">
        <v>0.85</v>
      </c>
      <c r="AY50" s="281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19</v>
      </c>
      <c r="BF50" s="78">
        <v>2.7056</v>
      </c>
      <c r="BG50" s="305">
        <v>8</v>
      </c>
      <c r="BH50" s="306">
        <v>1.1392</v>
      </c>
      <c r="BI50" s="305"/>
      <c r="BJ50" s="306"/>
      <c r="BK50" s="289">
        <v>3</v>
      </c>
      <c r="BL50" s="78">
        <v>0.42720000000000002</v>
      </c>
      <c r="BM50" s="8"/>
      <c r="BN50" s="8"/>
      <c r="BO50" s="8"/>
      <c r="BP50" s="8"/>
      <c r="BQ50" s="8"/>
      <c r="BR50" s="8"/>
      <c r="BS50" s="2">
        <f t="shared" si="21"/>
        <v>30</v>
      </c>
      <c r="BT50" s="8">
        <f t="shared" si="22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87"/>
      <c r="CI50" s="358">
        <v>20.6</v>
      </c>
      <c r="CJ50" s="287">
        <v>6.5</v>
      </c>
      <c r="CK50" s="352"/>
      <c r="CL50" s="352"/>
      <c r="CM50" s="358">
        <v>5.15</v>
      </c>
      <c r="CN50" s="294">
        <v>1.5</v>
      </c>
      <c r="CO50" s="8">
        <f t="shared" si="23"/>
        <v>25.75</v>
      </c>
      <c r="CP50" s="8">
        <f t="shared" si="24"/>
        <v>8</v>
      </c>
      <c r="CQ50" s="367">
        <v>247.40625</v>
      </c>
      <c r="CR50" s="353"/>
      <c r="CS50" s="353"/>
      <c r="CT50" s="270"/>
      <c r="CU50" s="368">
        <v>18.556701030927837</v>
      </c>
      <c r="CV50" s="271"/>
      <c r="CW50" s="369">
        <v>63.814432989690722</v>
      </c>
      <c r="CX50" s="300"/>
      <c r="CY50" s="300"/>
      <c r="CZ50" s="300"/>
      <c r="DA50" s="307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0">
        <v>41.1</v>
      </c>
      <c r="DL50" s="370">
        <v>13.7</v>
      </c>
      <c r="DM50" s="288">
        <f t="shared" si="29"/>
        <v>41.1</v>
      </c>
      <c r="DN50" s="288">
        <f t="shared" si="30"/>
        <v>13.7</v>
      </c>
      <c r="DO50" s="370">
        <v>39.869999999999997</v>
      </c>
      <c r="DP50" s="37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1">
        <v>39.17</v>
      </c>
      <c r="EH50" s="372">
        <v>9.7925000000000004</v>
      </c>
      <c r="EI50" s="91">
        <v>154.63999999999999</v>
      </c>
      <c r="EJ50" s="91">
        <v>38.659999999999997</v>
      </c>
      <c r="EK50" s="288">
        <v>53.61</v>
      </c>
      <c r="EL50" s="291">
        <v>13.4025</v>
      </c>
      <c r="EM50" s="354"/>
      <c r="EN50" s="354"/>
      <c r="EO50" s="292"/>
      <c r="EP50" s="292"/>
      <c r="EQ50" s="8">
        <f t="shared" si="32"/>
        <v>247.42000000000002</v>
      </c>
      <c r="ER50" s="8">
        <f t="shared" si="105"/>
        <v>61.855000000000004</v>
      </c>
      <c r="ES50" s="271"/>
      <c r="ET50" s="271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3">
        <v>29</v>
      </c>
      <c r="FB50" s="293"/>
      <c r="FC50" s="110">
        <v>0</v>
      </c>
      <c r="FD50" s="289"/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71"/>
      <c r="GJ50" s="71"/>
      <c r="GK50" s="294">
        <v>8</v>
      </c>
      <c r="GL50" s="294">
        <v>0</v>
      </c>
      <c r="GM50" s="90">
        <v>0</v>
      </c>
      <c r="GN50" s="90">
        <v>0</v>
      </c>
      <c r="GO50" s="294">
        <v>5</v>
      </c>
      <c r="GP50" s="374">
        <v>0</v>
      </c>
      <c r="GQ50" s="374">
        <v>0</v>
      </c>
      <c r="GR50" s="374">
        <v>0</v>
      </c>
      <c r="GS50" s="90">
        <v>0</v>
      </c>
      <c r="GT50" s="90">
        <v>0</v>
      </c>
      <c r="GU50" s="90">
        <v>3</v>
      </c>
      <c r="GV50" s="90">
        <v>0</v>
      </c>
      <c r="GW50" s="90">
        <v>2</v>
      </c>
      <c r="GX50" s="90">
        <v>0</v>
      </c>
      <c r="GY50" s="90"/>
      <c r="GZ50" s="90"/>
      <c r="HA50" s="266">
        <f t="shared" si="40"/>
        <v>18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2"/>
        <v>0</v>
      </c>
      <c r="HP50" s="8">
        <f t="shared" si="43"/>
        <v>0</v>
      </c>
      <c r="HQ50" s="358">
        <v>400</v>
      </c>
      <c r="HR50" s="266"/>
      <c r="HS50" s="358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18"/>
      <c r="HZ50" s="318"/>
      <c r="IA50" s="278"/>
      <c r="IB50" s="274"/>
      <c r="IC50" s="181">
        <v>8.9</v>
      </c>
      <c r="ID50" s="294">
        <v>2.2250000000000001</v>
      </c>
      <c r="IE50" s="279"/>
      <c r="IF50" s="279"/>
      <c r="IG50" s="8">
        <f t="shared" si="46"/>
        <v>8.9</v>
      </c>
      <c r="IH50" s="8">
        <f t="shared" si="47"/>
        <v>2.2250000000000001</v>
      </c>
      <c r="II50" s="8">
        <v>0</v>
      </c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0"/>
      <c r="JF50" s="320"/>
      <c r="JG50" s="8">
        <f t="shared" si="48"/>
        <v>10.31</v>
      </c>
      <c r="JH50" s="8">
        <f t="shared" si="49"/>
        <v>0</v>
      </c>
      <c r="JI50" s="391">
        <v>0</v>
      </c>
      <c r="JJ50" s="391">
        <v>0</v>
      </c>
      <c r="JK50" s="391">
        <v>0</v>
      </c>
      <c r="JL50" s="391">
        <v>0</v>
      </c>
      <c r="JM50" s="294"/>
      <c r="JN50" s="294"/>
      <c r="JO50" s="358">
        <v>51.55</v>
      </c>
      <c r="JP50" s="294">
        <v>11</v>
      </c>
      <c r="JQ50" s="358">
        <v>0</v>
      </c>
      <c r="JR50" s="294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88"/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395">
        <v>25</v>
      </c>
      <c r="LL50" s="294">
        <v>0</v>
      </c>
      <c r="LM50" s="79">
        <v>3.4</v>
      </c>
      <c r="LN50" s="376">
        <v>0</v>
      </c>
      <c r="LO50" s="394">
        <v>1.3000000000000007</v>
      </c>
      <c r="LP50" s="386">
        <v>0</v>
      </c>
      <c r="LQ50" s="75"/>
      <c r="LR50" s="297"/>
      <c r="LS50" s="285"/>
      <c r="LT50" s="285"/>
      <c r="LU50" s="4">
        <f t="shared" si="106"/>
        <v>29.700000000000003</v>
      </c>
      <c r="LV50" s="4">
        <f t="shared" si="62"/>
        <v>0</v>
      </c>
      <c r="LW50" s="286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8">
        <v>25.75</v>
      </c>
      <c r="MF50" s="313"/>
      <c r="MG50" s="75">
        <v>35.020000000000003</v>
      </c>
      <c r="MH50" s="74"/>
      <c r="MI50" s="9"/>
      <c r="MJ50" s="4"/>
      <c r="MK50" s="4">
        <f t="shared" si="65"/>
        <v>60.77</v>
      </c>
      <c r="ML50" s="4">
        <f t="shared" si="66"/>
        <v>0</v>
      </c>
      <c r="MM50" s="379">
        <v>5.4719999999999995</v>
      </c>
      <c r="MN50" s="380">
        <v>0</v>
      </c>
      <c r="MO50" s="110">
        <v>3.6479999999999997</v>
      </c>
      <c r="MP50" s="295">
        <v>0</v>
      </c>
      <c r="MQ50" s="4">
        <f t="shared" si="67"/>
        <v>9.1199999999999992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80"/>
      <c r="NB50" s="381"/>
      <c r="NC50" s="4">
        <f t="shared" si="73"/>
        <v>0</v>
      </c>
      <c r="ND50" s="4">
        <f t="shared" si="74"/>
        <v>0</v>
      </c>
      <c r="NE50" s="271"/>
      <c r="NF50" s="271"/>
      <c r="NG50" s="271">
        <f t="shared" si="75"/>
        <v>0</v>
      </c>
      <c r="NH50" s="271">
        <f t="shared" si="76"/>
        <v>0</v>
      </c>
      <c r="NI50" s="271"/>
      <c r="NJ50" s="271"/>
      <c r="NK50" s="271">
        <f t="shared" si="77"/>
        <v>0</v>
      </c>
      <c r="NL50" s="271">
        <f t="shared" si="78"/>
        <v>0</v>
      </c>
      <c r="NM50" s="269"/>
      <c r="NN50" s="271"/>
      <c r="NO50" s="271">
        <f t="shared" si="79"/>
        <v>0</v>
      </c>
      <c r="NP50" s="271">
        <f t="shared" si="80"/>
        <v>0</v>
      </c>
      <c r="NQ50" s="382">
        <v>1.4</v>
      </c>
      <c r="NR50" s="351"/>
      <c r="NS50" s="382">
        <v>0</v>
      </c>
      <c r="NT50" s="351"/>
      <c r="NU50" s="382">
        <v>2.37</v>
      </c>
      <c r="NV50" s="351"/>
      <c r="NW50" s="382">
        <v>0.5</v>
      </c>
      <c r="NX50" s="351"/>
      <c r="NY50" s="382">
        <v>0.76</v>
      </c>
      <c r="NZ50" s="351"/>
      <c r="OA50" s="4">
        <f t="shared" si="100"/>
        <v>4.53</v>
      </c>
      <c r="OB50" s="4">
        <f t="shared" si="101"/>
        <v>0</v>
      </c>
      <c r="OC50" s="74">
        <v>4.7</v>
      </c>
      <c r="OD50" s="4"/>
      <c r="OE50" s="384">
        <v>0</v>
      </c>
      <c r="OF50" s="4"/>
      <c r="OG50" s="384">
        <v>0.01</v>
      </c>
      <c r="OH50" s="4"/>
      <c r="OI50" s="74">
        <v>0</v>
      </c>
      <c r="OJ50" s="4"/>
      <c r="OK50" s="4">
        <f t="shared" si="81"/>
        <v>4.71</v>
      </c>
      <c r="OL50" s="4">
        <f t="shared" si="82"/>
        <v>0</v>
      </c>
      <c r="OM50" s="387">
        <v>2.92</v>
      </c>
      <c r="ON50" s="271"/>
      <c r="OO50" s="388">
        <v>0.82</v>
      </c>
      <c r="OP50" s="271"/>
      <c r="OQ50" s="388">
        <v>0.9</v>
      </c>
      <c r="OR50" s="181"/>
      <c r="OS50" s="181">
        <f t="shared" si="107"/>
        <v>3.7399999999999998</v>
      </c>
      <c r="OT50" s="181">
        <f t="shared" si="84"/>
        <v>0</v>
      </c>
      <c r="OU50" s="271"/>
      <c r="OV50" s="271"/>
      <c r="OW50" s="271">
        <f t="shared" si="102"/>
        <v>0</v>
      </c>
      <c r="OX50" s="271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10.31</v>
      </c>
      <c r="N51" s="71">
        <v>2.0620000000000003</v>
      </c>
      <c r="O51" s="75">
        <v>0</v>
      </c>
      <c r="P51" s="71">
        <v>0</v>
      </c>
      <c r="Q51" s="118"/>
      <c r="R51" s="78"/>
      <c r="S51" s="288"/>
      <c r="T51" s="288"/>
      <c r="U51" s="78"/>
      <c r="V51" s="78"/>
      <c r="W51" s="78">
        <f t="shared" si="16"/>
        <v>10.31</v>
      </c>
      <c r="X51" s="78">
        <f t="shared" si="17"/>
        <v>10.31</v>
      </c>
      <c r="Y51" s="78">
        <v>5</v>
      </c>
      <c r="Z51" s="7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6">
        <v>115</v>
      </c>
      <c r="AL51" s="301">
        <v>34.5</v>
      </c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115</v>
      </c>
      <c r="AV51" s="4">
        <f t="shared" si="90"/>
        <v>34.5</v>
      </c>
      <c r="AW51" s="78">
        <v>2</v>
      </c>
      <c r="AX51" s="78">
        <v>0.85</v>
      </c>
      <c r="AY51" s="281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19</v>
      </c>
      <c r="BF51" s="78">
        <v>2.7056</v>
      </c>
      <c r="BG51" s="305">
        <v>8</v>
      </c>
      <c r="BH51" s="306">
        <v>1.1392</v>
      </c>
      <c r="BI51" s="305"/>
      <c r="BJ51" s="306"/>
      <c r="BK51" s="289">
        <v>3</v>
      </c>
      <c r="BL51" s="78">
        <v>0.42720000000000002</v>
      </c>
      <c r="BM51" s="8"/>
      <c r="BN51" s="8"/>
      <c r="BO51" s="8"/>
      <c r="BP51" s="8"/>
      <c r="BQ51" s="8"/>
      <c r="BR51" s="8"/>
      <c r="BS51" s="2">
        <f t="shared" si="21"/>
        <v>30</v>
      </c>
      <c r="BT51" s="8">
        <f t="shared" si="22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/>
      <c r="CH51" s="287"/>
      <c r="CI51" s="358">
        <v>20.6</v>
      </c>
      <c r="CJ51" s="287">
        <v>6.5</v>
      </c>
      <c r="CK51" s="352"/>
      <c r="CL51" s="352"/>
      <c r="CM51" s="358">
        <v>5.15</v>
      </c>
      <c r="CN51" s="294">
        <v>1.5</v>
      </c>
      <c r="CO51" s="8">
        <f t="shared" si="23"/>
        <v>25.75</v>
      </c>
      <c r="CP51" s="8">
        <f t="shared" si="24"/>
        <v>8</v>
      </c>
      <c r="CQ51" s="367">
        <v>247.40625</v>
      </c>
      <c r="CR51" s="353"/>
      <c r="CS51" s="353"/>
      <c r="CT51" s="270"/>
      <c r="CU51" s="368">
        <v>18.556701030927837</v>
      </c>
      <c r="CV51" s="271"/>
      <c r="CW51" s="369">
        <v>63.814432989690722</v>
      </c>
      <c r="CX51" s="300"/>
      <c r="CY51" s="300"/>
      <c r="CZ51" s="300"/>
      <c r="DA51" s="307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0">
        <v>41.1</v>
      </c>
      <c r="DL51" s="370">
        <v>13.7</v>
      </c>
      <c r="DM51" s="288">
        <f t="shared" si="29"/>
        <v>41.1</v>
      </c>
      <c r="DN51" s="288">
        <f t="shared" si="30"/>
        <v>13.7</v>
      </c>
      <c r="DO51" s="370">
        <v>39.869999999999997</v>
      </c>
      <c r="DP51" s="370">
        <v>13.29</v>
      </c>
      <c r="DQ51" s="290"/>
      <c r="DR51" s="290"/>
      <c r="DS51" s="8"/>
      <c r="DT51" s="8"/>
      <c r="DU51" s="272"/>
      <c r="DV51" s="273"/>
      <c r="DW51" s="273"/>
      <c r="DX51" s="273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1">
        <v>39.17</v>
      </c>
      <c r="EH51" s="372">
        <v>9.7925000000000004</v>
      </c>
      <c r="EI51" s="91">
        <v>154.63999999999999</v>
      </c>
      <c r="EJ51" s="91">
        <v>38.659999999999997</v>
      </c>
      <c r="EK51" s="288">
        <v>53.61</v>
      </c>
      <c r="EL51" s="291">
        <v>13.4025</v>
      </c>
      <c r="EM51" s="354"/>
      <c r="EN51" s="354"/>
      <c r="EO51" s="292"/>
      <c r="EP51" s="292"/>
      <c r="EQ51" s="8">
        <f t="shared" si="32"/>
        <v>247.42000000000002</v>
      </c>
      <c r="ER51" s="8">
        <f t="shared" si="105"/>
        <v>61.855000000000004</v>
      </c>
      <c r="ES51" s="271"/>
      <c r="ET51" s="271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3">
        <v>29</v>
      </c>
      <c r="FB51" s="293"/>
      <c r="FC51" s="110">
        <v>0</v>
      </c>
      <c r="FD51" s="289"/>
      <c r="FE51" s="8"/>
      <c r="FF51" s="8"/>
      <c r="FG51" s="275"/>
      <c r="FH51" s="276"/>
      <c r="FI51" s="8"/>
      <c r="FJ51" s="8"/>
      <c r="FK51" s="8"/>
      <c r="FL51" s="8"/>
      <c r="FM51" s="289"/>
      <c r="FN51" s="289"/>
      <c r="FO51" s="4"/>
      <c r="FP51" s="8"/>
      <c r="FQ51" s="277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71"/>
      <c r="GJ51" s="71"/>
      <c r="GK51" s="294">
        <v>8</v>
      </c>
      <c r="GL51" s="294">
        <v>0</v>
      </c>
      <c r="GM51" s="90">
        <v>0</v>
      </c>
      <c r="GN51" s="90">
        <v>0</v>
      </c>
      <c r="GO51" s="294">
        <v>5</v>
      </c>
      <c r="GP51" s="374">
        <v>0</v>
      </c>
      <c r="GQ51" s="374">
        <v>0</v>
      </c>
      <c r="GR51" s="374">
        <v>0</v>
      </c>
      <c r="GS51" s="90">
        <v>0</v>
      </c>
      <c r="GT51" s="90">
        <v>0</v>
      </c>
      <c r="GU51" s="90">
        <v>3</v>
      </c>
      <c r="GV51" s="90">
        <v>0</v>
      </c>
      <c r="GW51" s="90">
        <v>2</v>
      </c>
      <c r="GX51" s="90">
        <v>0</v>
      </c>
      <c r="GY51" s="90"/>
      <c r="GZ51" s="90"/>
      <c r="HA51" s="266">
        <f t="shared" si="40"/>
        <v>18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3"/>
      <c r="HO51" s="8">
        <f t="shared" si="42"/>
        <v>0</v>
      </c>
      <c r="HP51" s="8">
        <f t="shared" si="43"/>
        <v>0</v>
      </c>
      <c r="HQ51" s="393">
        <v>370</v>
      </c>
      <c r="HR51" s="266"/>
      <c r="HS51" s="358">
        <v>400</v>
      </c>
      <c r="HT51" s="78"/>
      <c r="HU51" s="78">
        <f t="shared" si="44"/>
        <v>370</v>
      </c>
      <c r="HV51" s="78">
        <f t="shared" si="45"/>
        <v>0</v>
      </c>
      <c r="HW51" s="8"/>
      <c r="HX51" s="8"/>
      <c r="HY51" s="318"/>
      <c r="HZ51" s="318"/>
      <c r="IA51" s="278"/>
      <c r="IB51" s="274"/>
      <c r="IC51" s="181">
        <v>8.9</v>
      </c>
      <c r="ID51" s="294">
        <v>2.2250000000000001</v>
      </c>
      <c r="IE51" s="279"/>
      <c r="IF51" s="279"/>
      <c r="IG51" s="8">
        <f t="shared" si="46"/>
        <v>8.9</v>
      </c>
      <c r="IH51" s="8">
        <f t="shared" si="47"/>
        <v>2.2250000000000001</v>
      </c>
      <c r="II51" s="8">
        <v>0</v>
      </c>
      <c r="IJ51" s="8"/>
      <c r="IK51" s="8"/>
      <c r="IL51" s="8"/>
      <c r="IM51" s="4"/>
      <c r="IN51" s="27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0"/>
      <c r="JF51" s="320"/>
      <c r="JG51" s="8">
        <f t="shared" si="48"/>
        <v>10.31</v>
      </c>
      <c r="JH51" s="8">
        <f t="shared" si="49"/>
        <v>0</v>
      </c>
      <c r="JI51" s="391">
        <v>0</v>
      </c>
      <c r="JJ51" s="391">
        <v>0</v>
      </c>
      <c r="JK51" s="391">
        <v>0</v>
      </c>
      <c r="JL51" s="391">
        <v>0</v>
      </c>
      <c r="JM51" s="294"/>
      <c r="JN51" s="294"/>
      <c r="JO51" s="358">
        <v>51.55</v>
      </c>
      <c r="JP51" s="294">
        <v>11</v>
      </c>
      <c r="JQ51" s="358">
        <v>0</v>
      </c>
      <c r="JR51" s="294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88"/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395">
        <v>25</v>
      </c>
      <c r="LL51" s="294">
        <v>0</v>
      </c>
      <c r="LM51" s="79">
        <v>3.4</v>
      </c>
      <c r="LN51" s="376">
        <v>0</v>
      </c>
      <c r="LO51" s="394">
        <v>1.3000000000000007</v>
      </c>
      <c r="LP51" s="386">
        <v>0</v>
      </c>
      <c r="LQ51" s="75"/>
      <c r="LR51" s="297"/>
      <c r="LS51" s="285"/>
      <c r="LT51" s="285"/>
      <c r="LU51" s="4">
        <f t="shared" si="106"/>
        <v>29.700000000000003</v>
      </c>
      <c r="LV51" s="4">
        <f t="shared" si="62"/>
        <v>0</v>
      </c>
      <c r="LW51" s="286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8">
        <v>25.75</v>
      </c>
      <c r="MF51" s="313"/>
      <c r="MG51" s="75">
        <v>35.020000000000003</v>
      </c>
      <c r="MH51" s="74"/>
      <c r="MI51" s="9"/>
      <c r="MJ51" s="4"/>
      <c r="MK51" s="4">
        <f t="shared" si="65"/>
        <v>60.77</v>
      </c>
      <c r="ML51" s="4">
        <f t="shared" si="66"/>
        <v>0</v>
      </c>
      <c r="MM51" s="379">
        <v>5.7</v>
      </c>
      <c r="MN51" s="380">
        <v>0</v>
      </c>
      <c r="MO51" s="110">
        <v>3.8000000000000003</v>
      </c>
      <c r="MP51" s="295">
        <v>0</v>
      </c>
      <c r="MQ51" s="4">
        <f t="shared" si="67"/>
        <v>9.5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80"/>
      <c r="NB51" s="381"/>
      <c r="NC51" s="4">
        <f t="shared" si="73"/>
        <v>0</v>
      </c>
      <c r="ND51" s="4">
        <f t="shared" si="74"/>
        <v>0</v>
      </c>
      <c r="NE51" s="271"/>
      <c r="NF51" s="271"/>
      <c r="NG51" s="271">
        <f t="shared" si="75"/>
        <v>0</v>
      </c>
      <c r="NH51" s="271">
        <f t="shared" si="76"/>
        <v>0</v>
      </c>
      <c r="NI51" s="271"/>
      <c r="NJ51" s="271"/>
      <c r="NK51" s="271">
        <f t="shared" si="77"/>
        <v>0</v>
      </c>
      <c r="NL51" s="271">
        <f t="shared" si="78"/>
        <v>0</v>
      </c>
      <c r="NM51" s="269"/>
      <c r="NN51" s="271"/>
      <c r="NO51" s="271">
        <f t="shared" si="79"/>
        <v>0</v>
      </c>
      <c r="NP51" s="271">
        <f t="shared" si="80"/>
        <v>0</v>
      </c>
      <c r="NQ51" s="382">
        <v>2.11</v>
      </c>
      <c r="NR51" s="351"/>
      <c r="NS51" s="382">
        <v>0</v>
      </c>
      <c r="NT51" s="351"/>
      <c r="NU51" s="382">
        <v>3.57</v>
      </c>
      <c r="NV51" s="351"/>
      <c r="NW51" s="382">
        <v>0.76</v>
      </c>
      <c r="NX51" s="351"/>
      <c r="NY51" s="382">
        <v>1.1499999999999999</v>
      </c>
      <c r="NZ51" s="351"/>
      <c r="OA51" s="4">
        <f t="shared" si="100"/>
        <v>6.83</v>
      </c>
      <c r="OB51" s="4">
        <f t="shared" si="101"/>
        <v>0</v>
      </c>
      <c r="OC51" s="74">
        <v>6.8</v>
      </c>
      <c r="OD51" s="4"/>
      <c r="OE51" s="384">
        <v>0</v>
      </c>
      <c r="OF51" s="4"/>
      <c r="OG51" s="384">
        <v>0.06</v>
      </c>
      <c r="OH51" s="4"/>
      <c r="OI51" s="74">
        <v>0</v>
      </c>
      <c r="OJ51" s="4"/>
      <c r="OK51" s="4">
        <f t="shared" si="81"/>
        <v>6.8599999999999994</v>
      </c>
      <c r="OL51" s="4">
        <f t="shared" si="82"/>
        <v>0</v>
      </c>
      <c r="OM51" s="387">
        <v>2.75</v>
      </c>
      <c r="ON51" s="271"/>
      <c r="OO51" s="388">
        <v>0.78</v>
      </c>
      <c r="OP51" s="271"/>
      <c r="OQ51" s="388">
        <v>0.85</v>
      </c>
      <c r="OR51" s="181"/>
      <c r="OS51" s="181">
        <f t="shared" si="107"/>
        <v>3.5300000000000002</v>
      </c>
      <c r="OT51" s="181">
        <f t="shared" si="84"/>
        <v>0</v>
      </c>
      <c r="OU51" s="271"/>
      <c r="OV51" s="271"/>
      <c r="OW51" s="271">
        <f t="shared" si="102"/>
        <v>0</v>
      </c>
      <c r="OX51" s="271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10.31</v>
      </c>
      <c r="N52" s="71">
        <v>2.0620000000000003</v>
      </c>
      <c r="O52" s="75">
        <v>0</v>
      </c>
      <c r="P52" s="71">
        <v>0</v>
      </c>
      <c r="Q52" s="118"/>
      <c r="R52" s="78"/>
      <c r="S52" s="288"/>
      <c r="T52" s="288"/>
      <c r="U52" s="78"/>
      <c r="V52" s="78"/>
      <c r="W52" s="78">
        <f t="shared" si="16"/>
        <v>10.31</v>
      </c>
      <c r="X52" s="78">
        <f t="shared" si="17"/>
        <v>10.31</v>
      </c>
      <c r="Y52" s="78">
        <v>5</v>
      </c>
      <c r="Z52" s="7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6">
        <v>115</v>
      </c>
      <c r="AL52" s="301">
        <v>34.5</v>
      </c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115</v>
      </c>
      <c r="AV52" s="4">
        <f t="shared" si="90"/>
        <v>34.5</v>
      </c>
      <c r="AW52" s="78">
        <v>2</v>
      </c>
      <c r="AX52" s="78">
        <v>0.85</v>
      </c>
      <c r="AY52" s="281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19</v>
      </c>
      <c r="BF52" s="78">
        <v>2.7056</v>
      </c>
      <c r="BG52" s="305">
        <v>8</v>
      </c>
      <c r="BH52" s="306">
        <v>1.1392</v>
      </c>
      <c r="BI52" s="305"/>
      <c r="BJ52" s="306"/>
      <c r="BK52" s="289">
        <v>3</v>
      </c>
      <c r="BL52" s="78">
        <v>0.42720000000000002</v>
      </c>
      <c r="BM52" s="8"/>
      <c r="BN52" s="8"/>
      <c r="BO52" s="8"/>
      <c r="BP52" s="8"/>
      <c r="BQ52" s="8"/>
      <c r="BR52" s="8"/>
      <c r="BS52" s="2">
        <f t="shared" si="21"/>
        <v>30</v>
      </c>
      <c r="BT52" s="8">
        <f t="shared" si="22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/>
      <c r="CH52" s="287"/>
      <c r="CI52" s="358">
        <v>20.6</v>
      </c>
      <c r="CJ52" s="287">
        <v>6.5</v>
      </c>
      <c r="CK52" s="352"/>
      <c r="CL52" s="352"/>
      <c r="CM52" s="358">
        <v>5.15</v>
      </c>
      <c r="CN52" s="294">
        <v>1.5</v>
      </c>
      <c r="CO52" s="8">
        <f t="shared" si="23"/>
        <v>25.75</v>
      </c>
      <c r="CP52" s="8">
        <f t="shared" si="24"/>
        <v>8</v>
      </c>
      <c r="CQ52" s="390">
        <v>194.90625</v>
      </c>
      <c r="CR52" s="353"/>
      <c r="CS52" s="353"/>
      <c r="CT52" s="270"/>
      <c r="CU52" s="368">
        <v>18.556701030927837</v>
      </c>
      <c r="CV52" s="271"/>
      <c r="CW52" s="369">
        <v>63.814432989690722</v>
      </c>
      <c r="CX52" s="300"/>
      <c r="CY52" s="300"/>
      <c r="CZ52" s="300"/>
      <c r="DA52" s="307">
        <f t="shared" si="104"/>
        <v>277.27738402061857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0">
        <v>41.1</v>
      </c>
      <c r="DL52" s="370">
        <v>13.7</v>
      </c>
      <c r="DM52" s="288">
        <f t="shared" si="29"/>
        <v>41.1</v>
      </c>
      <c r="DN52" s="288">
        <f t="shared" si="30"/>
        <v>13.7</v>
      </c>
      <c r="DO52" s="370">
        <v>39.869999999999997</v>
      </c>
      <c r="DP52" s="370">
        <v>13.29</v>
      </c>
      <c r="DQ52" s="290"/>
      <c r="DR52" s="290"/>
      <c r="DS52" s="8"/>
      <c r="DT52" s="8"/>
      <c r="DU52" s="272"/>
      <c r="DV52" s="273"/>
      <c r="DW52" s="273"/>
      <c r="DX52" s="273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1">
        <v>39.17</v>
      </c>
      <c r="EH52" s="372">
        <v>9.7925000000000004</v>
      </c>
      <c r="EI52" s="91">
        <v>154.63999999999999</v>
      </c>
      <c r="EJ52" s="91">
        <v>38.659999999999997</v>
      </c>
      <c r="EK52" s="288">
        <v>53.61</v>
      </c>
      <c r="EL52" s="291">
        <v>13.4025</v>
      </c>
      <c r="EM52" s="354"/>
      <c r="EN52" s="354"/>
      <c r="EO52" s="292"/>
      <c r="EP52" s="292"/>
      <c r="EQ52" s="8">
        <f t="shared" si="32"/>
        <v>247.42000000000002</v>
      </c>
      <c r="ER52" s="8">
        <f t="shared" si="105"/>
        <v>61.855000000000004</v>
      </c>
      <c r="ES52" s="271"/>
      <c r="ET52" s="271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3">
        <v>29</v>
      </c>
      <c r="FB52" s="293"/>
      <c r="FC52" s="110">
        <v>0</v>
      </c>
      <c r="FD52" s="289"/>
      <c r="FE52" s="8"/>
      <c r="FF52" s="8"/>
      <c r="FG52" s="275"/>
      <c r="FH52" s="276"/>
      <c r="FI52" s="8"/>
      <c r="FJ52" s="8"/>
      <c r="FK52" s="8"/>
      <c r="FL52" s="8"/>
      <c r="FM52" s="289"/>
      <c r="FN52" s="289"/>
      <c r="FO52" s="4"/>
      <c r="FP52" s="8"/>
      <c r="FQ52" s="277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71"/>
      <c r="GJ52" s="71"/>
      <c r="GK52" s="294">
        <v>8</v>
      </c>
      <c r="GL52" s="294">
        <v>0</v>
      </c>
      <c r="GM52" s="90">
        <v>0</v>
      </c>
      <c r="GN52" s="90">
        <v>0</v>
      </c>
      <c r="GO52" s="294">
        <v>5</v>
      </c>
      <c r="GP52" s="374">
        <v>0</v>
      </c>
      <c r="GQ52" s="374">
        <v>0</v>
      </c>
      <c r="GR52" s="374">
        <v>0</v>
      </c>
      <c r="GS52" s="90">
        <v>0</v>
      </c>
      <c r="GT52" s="90">
        <v>0</v>
      </c>
      <c r="GU52" s="90">
        <v>3</v>
      </c>
      <c r="GV52" s="90">
        <v>0</v>
      </c>
      <c r="GW52" s="90">
        <v>2</v>
      </c>
      <c r="GX52" s="90">
        <v>0</v>
      </c>
      <c r="GY52" s="90"/>
      <c r="GZ52" s="90"/>
      <c r="HA52" s="266">
        <f t="shared" si="40"/>
        <v>18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3"/>
      <c r="HO52" s="8">
        <f t="shared" si="42"/>
        <v>0</v>
      </c>
      <c r="HP52" s="8">
        <f t="shared" si="43"/>
        <v>0</v>
      </c>
      <c r="HQ52" s="393">
        <v>340</v>
      </c>
      <c r="HR52" s="266"/>
      <c r="HS52" s="358">
        <v>400</v>
      </c>
      <c r="HT52" s="78"/>
      <c r="HU52" s="78">
        <f t="shared" si="44"/>
        <v>340</v>
      </c>
      <c r="HV52" s="78">
        <f t="shared" si="45"/>
        <v>0</v>
      </c>
      <c r="HW52" s="8"/>
      <c r="HX52" s="8"/>
      <c r="HY52" s="318"/>
      <c r="HZ52" s="318"/>
      <c r="IA52" s="278"/>
      <c r="IB52" s="274"/>
      <c r="IC52" s="181">
        <v>8.9</v>
      </c>
      <c r="ID52" s="294">
        <v>2.2250000000000001</v>
      </c>
      <c r="IE52" s="279"/>
      <c r="IF52" s="279"/>
      <c r="IG52" s="8">
        <f t="shared" si="46"/>
        <v>8.9</v>
      </c>
      <c r="IH52" s="8">
        <f t="shared" si="47"/>
        <v>2.2250000000000001</v>
      </c>
      <c r="II52" s="8">
        <v>40</v>
      </c>
      <c r="IJ52" s="8"/>
      <c r="IK52" s="8"/>
      <c r="IL52" s="8"/>
      <c r="IM52" s="4"/>
      <c r="IN52" s="273"/>
      <c r="IO52" s="8"/>
      <c r="IP52" s="8"/>
      <c r="IQ52" s="8"/>
      <c r="IR52" s="8"/>
      <c r="IS52" s="8"/>
      <c r="IT52" s="8"/>
      <c r="IU52" s="8">
        <f t="shared" si="96"/>
        <v>40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0"/>
      <c r="JF52" s="320"/>
      <c r="JG52" s="8">
        <f t="shared" si="48"/>
        <v>10.31</v>
      </c>
      <c r="JH52" s="8">
        <f t="shared" si="49"/>
        <v>0</v>
      </c>
      <c r="JI52" s="391">
        <v>0</v>
      </c>
      <c r="JJ52" s="391">
        <v>0</v>
      </c>
      <c r="JK52" s="391">
        <v>0</v>
      </c>
      <c r="JL52" s="391">
        <v>0</v>
      </c>
      <c r="JM52" s="294"/>
      <c r="JN52" s="294"/>
      <c r="JO52" s="358">
        <v>51.55</v>
      </c>
      <c r="JP52" s="294">
        <v>11</v>
      </c>
      <c r="JQ52" s="358">
        <v>0</v>
      </c>
      <c r="JR52" s="294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88"/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395">
        <v>25</v>
      </c>
      <c r="LL52" s="294">
        <v>0</v>
      </c>
      <c r="LM52" s="79">
        <v>3.4</v>
      </c>
      <c r="LN52" s="376">
        <v>0</v>
      </c>
      <c r="LO52" s="394">
        <v>1.3000000000000007</v>
      </c>
      <c r="LP52" s="386">
        <v>0</v>
      </c>
      <c r="LQ52" s="75"/>
      <c r="LR52" s="297"/>
      <c r="LS52" s="285"/>
      <c r="LT52" s="285"/>
      <c r="LU52" s="4">
        <f t="shared" si="106"/>
        <v>29.700000000000003</v>
      </c>
      <c r="LV52" s="4">
        <f t="shared" si="62"/>
        <v>0</v>
      </c>
      <c r="LW52" s="286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8">
        <v>25.75</v>
      </c>
      <c r="MF52" s="313"/>
      <c r="MG52" s="75">
        <v>35.020000000000003</v>
      </c>
      <c r="MH52" s="74"/>
      <c r="MI52" s="9"/>
      <c r="MJ52" s="4"/>
      <c r="MK52" s="4">
        <f t="shared" si="65"/>
        <v>60.77</v>
      </c>
      <c r="ML52" s="4">
        <f t="shared" si="66"/>
        <v>0</v>
      </c>
      <c r="MM52" s="379">
        <v>5.9039999999999999</v>
      </c>
      <c r="MN52" s="380">
        <v>0</v>
      </c>
      <c r="MO52" s="110">
        <v>3.9359999999999999</v>
      </c>
      <c r="MP52" s="295">
        <v>0</v>
      </c>
      <c r="MQ52" s="4">
        <f t="shared" si="67"/>
        <v>9.84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80"/>
      <c r="NB52" s="381"/>
      <c r="NC52" s="4">
        <f t="shared" si="73"/>
        <v>0</v>
      </c>
      <c r="ND52" s="4">
        <f t="shared" si="74"/>
        <v>0</v>
      </c>
      <c r="NE52" s="271"/>
      <c r="NF52" s="271"/>
      <c r="NG52" s="271">
        <f t="shared" si="75"/>
        <v>0</v>
      </c>
      <c r="NH52" s="271">
        <f t="shared" si="76"/>
        <v>0</v>
      </c>
      <c r="NI52" s="271"/>
      <c r="NJ52" s="271"/>
      <c r="NK52" s="271">
        <f t="shared" si="77"/>
        <v>0</v>
      </c>
      <c r="NL52" s="271">
        <f t="shared" si="78"/>
        <v>0</v>
      </c>
      <c r="NM52" s="269"/>
      <c r="NN52" s="271"/>
      <c r="NO52" s="271">
        <f t="shared" si="79"/>
        <v>0</v>
      </c>
      <c r="NP52" s="271">
        <f t="shared" si="80"/>
        <v>0</v>
      </c>
      <c r="NQ52" s="382">
        <v>3.35</v>
      </c>
      <c r="NR52" s="351"/>
      <c r="NS52" s="382">
        <v>0</v>
      </c>
      <c r="NT52" s="351"/>
      <c r="NU52" s="382">
        <v>5.67</v>
      </c>
      <c r="NV52" s="351"/>
      <c r="NW52" s="382">
        <v>1.21</v>
      </c>
      <c r="NX52" s="351"/>
      <c r="NY52" s="382">
        <v>1.83</v>
      </c>
      <c r="NZ52" s="351"/>
      <c r="OA52" s="4">
        <f t="shared" si="100"/>
        <v>10.85</v>
      </c>
      <c r="OB52" s="4">
        <f t="shared" si="101"/>
        <v>0</v>
      </c>
      <c r="OC52" s="74">
        <v>10</v>
      </c>
      <c r="OD52" s="4"/>
      <c r="OE52" s="384">
        <v>0</v>
      </c>
      <c r="OF52" s="4"/>
      <c r="OG52" s="384">
        <v>0.81</v>
      </c>
      <c r="OH52" s="4"/>
      <c r="OI52" s="74">
        <v>0</v>
      </c>
      <c r="OJ52" s="4"/>
      <c r="OK52" s="4">
        <f t="shared" si="81"/>
        <v>10.81</v>
      </c>
      <c r="OL52" s="4">
        <f t="shared" si="82"/>
        <v>0</v>
      </c>
      <c r="OM52" s="387">
        <v>2.99</v>
      </c>
      <c r="ON52" s="271"/>
      <c r="OO52" s="388">
        <v>0.84</v>
      </c>
      <c r="OP52" s="271"/>
      <c r="OQ52" s="388">
        <v>0.92</v>
      </c>
      <c r="OR52" s="181"/>
      <c r="OS52" s="181">
        <f t="shared" si="107"/>
        <v>3.83</v>
      </c>
      <c r="OT52" s="181">
        <f t="shared" si="84"/>
        <v>0</v>
      </c>
      <c r="OU52" s="271"/>
      <c r="OV52" s="271"/>
      <c r="OW52" s="271">
        <f t="shared" si="102"/>
        <v>0</v>
      </c>
      <c r="OX52" s="271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10.31</v>
      </c>
      <c r="N53" s="71">
        <v>2.0620000000000003</v>
      </c>
      <c r="O53" s="75">
        <v>0</v>
      </c>
      <c r="P53" s="71">
        <v>0</v>
      </c>
      <c r="Q53" s="118"/>
      <c r="R53" s="78"/>
      <c r="S53" s="288"/>
      <c r="T53" s="288"/>
      <c r="U53" s="78"/>
      <c r="V53" s="78"/>
      <c r="W53" s="78">
        <f t="shared" si="16"/>
        <v>10.31</v>
      </c>
      <c r="X53" s="78">
        <f t="shared" si="17"/>
        <v>10.31</v>
      </c>
      <c r="Y53" s="78">
        <v>5</v>
      </c>
      <c r="Z53" s="7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6">
        <v>115</v>
      </c>
      <c r="AL53" s="301">
        <v>34.5</v>
      </c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115</v>
      </c>
      <c r="AV53" s="4">
        <f t="shared" si="90"/>
        <v>34.5</v>
      </c>
      <c r="AW53" s="78">
        <v>2</v>
      </c>
      <c r="AX53" s="78">
        <v>0.85</v>
      </c>
      <c r="AY53" s="281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19</v>
      </c>
      <c r="BF53" s="78">
        <v>2.7056</v>
      </c>
      <c r="BG53" s="305">
        <v>8</v>
      </c>
      <c r="BH53" s="306">
        <v>1.1392</v>
      </c>
      <c r="BI53" s="305"/>
      <c r="BJ53" s="306"/>
      <c r="BK53" s="289">
        <v>3</v>
      </c>
      <c r="BL53" s="78">
        <v>0.42720000000000002</v>
      </c>
      <c r="BM53" s="8"/>
      <c r="BN53" s="8"/>
      <c r="BO53" s="8"/>
      <c r="BP53" s="8"/>
      <c r="BQ53" s="8"/>
      <c r="BR53" s="8"/>
      <c r="BS53" s="2">
        <f t="shared" si="21"/>
        <v>30</v>
      </c>
      <c r="BT53" s="8">
        <f t="shared" si="22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/>
      <c r="CH53" s="287"/>
      <c r="CI53" s="358">
        <v>20.6</v>
      </c>
      <c r="CJ53" s="287">
        <v>6.5</v>
      </c>
      <c r="CK53" s="352"/>
      <c r="CL53" s="352"/>
      <c r="CM53" s="358">
        <v>5.15</v>
      </c>
      <c r="CN53" s="294">
        <v>1.5</v>
      </c>
      <c r="CO53" s="8">
        <f t="shared" si="23"/>
        <v>25.75</v>
      </c>
      <c r="CP53" s="8">
        <f t="shared" si="24"/>
        <v>8</v>
      </c>
      <c r="CQ53" s="390">
        <v>142.40625000000003</v>
      </c>
      <c r="CR53" s="353"/>
      <c r="CS53" s="353"/>
      <c r="CT53" s="270"/>
      <c r="CU53" s="368">
        <v>18.556701030927837</v>
      </c>
      <c r="CV53" s="271"/>
      <c r="CW53" s="369">
        <v>63.814432989690722</v>
      </c>
      <c r="CX53" s="300"/>
      <c r="CY53" s="300"/>
      <c r="CZ53" s="300"/>
      <c r="DA53" s="307">
        <f t="shared" si="104"/>
        <v>224.77738402061857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0">
        <v>41.1</v>
      </c>
      <c r="DL53" s="370">
        <v>13.7</v>
      </c>
      <c r="DM53" s="288">
        <f t="shared" si="29"/>
        <v>41.1</v>
      </c>
      <c r="DN53" s="288">
        <f t="shared" si="30"/>
        <v>13.7</v>
      </c>
      <c r="DO53" s="370">
        <v>39.869999999999997</v>
      </c>
      <c r="DP53" s="370">
        <v>13.29</v>
      </c>
      <c r="DQ53" s="290"/>
      <c r="DR53" s="290"/>
      <c r="DS53" s="8"/>
      <c r="DT53" s="8"/>
      <c r="DU53" s="272"/>
      <c r="DV53" s="273"/>
      <c r="DW53" s="273"/>
      <c r="DX53" s="273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1">
        <v>39.17</v>
      </c>
      <c r="EH53" s="372">
        <v>9.7925000000000004</v>
      </c>
      <c r="EI53" s="91">
        <v>154.63999999999999</v>
      </c>
      <c r="EJ53" s="91">
        <v>38.659999999999997</v>
      </c>
      <c r="EK53" s="288">
        <v>53.61</v>
      </c>
      <c r="EL53" s="291">
        <v>13.4025</v>
      </c>
      <c r="EM53" s="354"/>
      <c r="EN53" s="354"/>
      <c r="EO53" s="292"/>
      <c r="EP53" s="292"/>
      <c r="EQ53" s="8">
        <f t="shared" si="32"/>
        <v>247.42000000000002</v>
      </c>
      <c r="ER53" s="8">
        <f t="shared" si="105"/>
        <v>61.855000000000004</v>
      </c>
      <c r="ES53" s="271"/>
      <c r="ET53" s="271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3">
        <v>29</v>
      </c>
      <c r="FB53" s="293"/>
      <c r="FC53" s="110">
        <v>0</v>
      </c>
      <c r="FD53" s="289"/>
      <c r="FE53" s="8"/>
      <c r="FF53" s="8"/>
      <c r="FG53" s="275"/>
      <c r="FH53" s="276"/>
      <c r="FI53" s="8"/>
      <c r="FJ53" s="8"/>
      <c r="FK53" s="8"/>
      <c r="FL53" s="8"/>
      <c r="FM53" s="289"/>
      <c r="FN53" s="289"/>
      <c r="FO53" s="4"/>
      <c r="FP53" s="8"/>
      <c r="FQ53" s="277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71"/>
      <c r="GJ53" s="71"/>
      <c r="GK53" s="294">
        <v>8</v>
      </c>
      <c r="GL53" s="294">
        <v>0</v>
      </c>
      <c r="GM53" s="90">
        <v>0</v>
      </c>
      <c r="GN53" s="90">
        <v>0</v>
      </c>
      <c r="GO53" s="294">
        <v>5</v>
      </c>
      <c r="GP53" s="374">
        <v>0</v>
      </c>
      <c r="GQ53" s="374">
        <v>0</v>
      </c>
      <c r="GR53" s="374">
        <v>0</v>
      </c>
      <c r="GS53" s="90">
        <v>0</v>
      </c>
      <c r="GT53" s="90">
        <v>0</v>
      </c>
      <c r="GU53" s="90">
        <v>3</v>
      </c>
      <c r="GV53" s="90">
        <v>0</v>
      </c>
      <c r="GW53" s="90">
        <v>2</v>
      </c>
      <c r="GX53" s="90">
        <v>0</v>
      </c>
      <c r="GY53" s="90"/>
      <c r="GZ53" s="90"/>
      <c r="HA53" s="266">
        <f t="shared" si="40"/>
        <v>18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3"/>
      <c r="HO53" s="8">
        <f t="shared" si="42"/>
        <v>0</v>
      </c>
      <c r="HP53" s="8">
        <f t="shared" si="43"/>
        <v>0</v>
      </c>
      <c r="HQ53" s="393">
        <v>310</v>
      </c>
      <c r="HR53" s="266"/>
      <c r="HS53" s="358">
        <v>400</v>
      </c>
      <c r="HT53" s="78"/>
      <c r="HU53" s="78">
        <f t="shared" si="44"/>
        <v>310</v>
      </c>
      <c r="HV53" s="78">
        <f t="shared" si="45"/>
        <v>0</v>
      </c>
      <c r="HW53" s="8"/>
      <c r="HX53" s="8"/>
      <c r="HY53" s="318"/>
      <c r="HZ53" s="318"/>
      <c r="IA53" s="278"/>
      <c r="IB53" s="274"/>
      <c r="IC53" s="181">
        <v>8.9</v>
      </c>
      <c r="ID53" s="294">
        <v>2.2250000000000001</v>
      </c>
      <c r="IE53" s="279"/>
      <c r="IF53" s="279"/>
      <c r="IG53" s="8">
        <f t="shared" si="46"/>
        <v>8.9</v>
      </c>
      <c r="IH53" s="8">
        <f t="shared" si="47"/>
        <v>2.2250000000000001</v>
      </c>
      <c r="II53" s="8">
        <v>80</v>
      </c>
      <c r="IJ53" s="8"/>
      <c r="IK53" s="8"/>
      <c r="IL53" s="8"/>
      <c r="IM53" s="4"/>
      <c r="IN53" s="273"/>
      <c r="IO53" s="8"/>
      <c r="IP53" s="8"/>
      <c r="IQ53" s="8"/>
      <c r="IR53" s="8"/>
      <c r="IS53" s="8"/>
      <c r="IT53" s="8"/>
      <c r="IU53" s="8">
        <f t="shared" si="96"/>
        <v>80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0"/>
      <c r="JF53" s="320"/>
      <c r="JG53" s="8">
        <f t="shared" si="48"/>
        <v>10.31</v>
      </c>
      <c r="JH53" s="8">
        <f t="shared" si="49"/>
        <v>0</v>
      </c>
      <c r="JI53" s="391">
        <v>0</v>
      </c>
      <c r="JJ53" s="391">
        <v>0</v>
      </c>
      <c r="JK53" s="391">
        <v>0</v>
      </c>
      <c r="JL53" s="391">
        <v>0</v>
      </c>
      <c r="JM53" s="294"/>
      <c r="JN53" s="294"/>
      <c r="JO53" s="358">
        <v>51.55</v>
      </c>
      <c r="JP53" s="294">
        <v>11</v>
      </c>
      <c r="JQ53" s="358">
        <v>0</v>
      </c>
      <c r="JR53" s="294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88"/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395">
        <v>25</v>
      </c>
      <c r="LL53" s="294">
        <v>0</v>
      </c>
      <c r="LM53" s="79">
        <v>3.4</v>
      </c>
      <c r="LN53" s="376">
        <v>0</v>
      </c>
      <c r="LO53" s="394">
        <v>1.3000000000000007</v>
      </c>
      <c r="LP53" s="386">
        <v>0</v>
      </c>
      <c r="LQ53" s="75"/>
      <c r="LR53" s="297"/>
      <c r="LS53" s="285"/>
      <c r="LT53" s="285"/>
      <c r="LU53" s="4">
        <f t="shared" si="106"/>
        <v>29.700000000000003</v>
      </c>
      <c r="LV53" s="4">
        <f t="shared" si="62"/>
        <v>0</v>
      </c>
      <c r="LW53" s="286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8">
        <v>25.75</v>
      </c>
      <c r="MF53" s="313"/>
      <c r="MG53" s="75">
        <v>35.020000000000003</v>
      </c>
      <c r="MH53" s="74"/>
      <c r="MI53" s="9"/>
      <c r="MJ53" s="4"/>
      <c r="MK53" s="4">
        <f t="shared" si="65"/>
        <v>60.77</v>
      </c>
      <c r="ML53" s="4">
        <f t="shared" si="66"/>
        <v>0</v>
      </c>
      <c r="MM53" s="379">
        <v>6.3819000000000008</v>
      </c>
      <c r="MN53" s="380">
        <v>0</v>
      </c>
      <c r="MO53" s="110">
        <v>3.7481</v>
      </c>
      <c r="MP53" s="295">
        <v>0</v>
      </c>
      <c r="MQ53" s="4">
        <f t="shared" si="67"/>
        <v>10.130000000000001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80"/>
      <c r="NB53" s="381"/>
      <c r="NC53" s="4">
        <f t="shared" si="73"/>
        <v>0</v>
      </c>
      <c r="ND53" s="4">
        <f t="shared" si="74"/>
        <v>0</v>
      </c>
      <c r="NE53" s="271"/>
      <c r="NF53" s="271"/>
      <c r="NG53" s="271">
        <f t="shared" si="75"/>
        <v>0</v>
      </c>
      <c r="NH53" s="271">
        <f t="shared" si="76"/>
        <v>0</v>
      </c>
      <c r="NI53" s="271"/>
      <c r="NJ53" s="271"/>
      <c r="NK53" s="271">
        <f t="shared" si="77"/>
        <v>0</v>
      </c>
      <c r="NL53" s="271">
        <f t="shared" si="78"/>
        <v>0</v>
      </c>
      <c r="NM53" s="269"/>
      <c r="NN53" s="271"/>
      <c r="NO53" s="271">
        <f t="shared" si="79"/>
        <v>0</v>
      </c>
      <c r="NP53" s="271">
        <f t="shared" si="80"/>
        <v>0</v>
      </c>
      <c r="NQ53" s="382">
        <v>3.67</v>
      </c>
      <c r="NR53" s="351"/>
      <c r="NS53" s="382">
        <v>0</v>
      </c>
      <c r="NT53" s="351"/>
      <c r="NU53" s="382">
        <v>6.2</v>
      </c>
      <c r="NV53" s="351"/>
      <c r="NW53" s="382">
        <v>1.33</v>
      </c>
      <c r="NX53" s="351"/>
      <c r="NY53" s="382">
        <v>2</v>
      </c>
      <c r="NZ53" s="351"/>
      <c r="OA53" s="4">
        <f t="shared" si="100"/>
        <v>11.870000000000001</v>
      </c>
      <c r="OB53" s="4">
        <f t="shared" si="101"/>
        <v>0</v>
      </c>
      <c r="OC53" s="74">
        <v>9.3000000000000007</v>
      </c>
      <c r="OD53" s="4"/>
      <c r="OE53" s="384">
        <v>0</v>
      </c>
      <c r="OF53" s="4"/>
      <c r="OG53" s="384">
        <v>0.05</v>
      </c>
      <c r="OH53" s="4"/>
      <c r="OI53" s="74">
        <v>0</v>
      </c>
      <c r="OJ53" s="4"/>
      <c r="OK53" s="4">
        <f t="shared" si="81"/>
        <v>9.3500000000000014</v>
      </c>
      <c r="OL53" s="4">
        <f t="shared" si="82"/>
        <v>0</v>
      </c>
      <c r="OM53" s="387">
        <v>3.7</v>
      </c>
      <c r="ON53" s="271"/>
      <c r="OO53" s="388">
        <v>1.05</v>
      </c>
      <c r="OP53" s="271"/>
      <c r="OQ53" s="388">
        <v>1.1399999999999999</v>
      </c>
      <c r="OR53" s="181"/>
      <c r="OS53" s="181">
        <f t="shared" si="107"/>
        <v>4.75</v>
      </c>
      <c r="OT53" s="181">
        <f t="shared" si="84"/>
        <v>0</v>
      </c>
      <c r="OU53" s="271"/>
      <c r="OV53" s="271"/>
      <c r="OW53" s="271">
        <f t="shared" si="102"/>
        <v>0</v>
      </c>
      <c r="OX53" s="271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10.31</v>
      </c>
      <c r="N54" s="71">
        <v>2.0620000000000003</v>
      </c>
      <c r="O54" s="75">
        <v>0</v>
      </c>
      <c r="P54" s="71">
        <v>0</v>
      </c>
      <c r="Q54" s="118"/>
      <c r="R54" s="78"/>
      <c r="S54" s="288"/>
      <c r="T54" s="288"/>
      <c r="U54" s="78"/>
      <c r="V54" s="78"/>
      <c r="W54" s="78">
        <f t="shared" si="16"/>
        <v>10.31</v>
      </c>
      <c r="X54" s="78">
        <f t="shared" si="17"/>
        <v>10.31</v>
      </c>
      <c r="Y54" s="78">
        <v>5</v>
      </c>
      <c r="Z54" s="7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6">
        <v>115</v>
      </c>
      <c r="AL54" s="301">
        <v>34.5</v>
      </c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115</v>
      </c>
      <c r="AV54" s="4">
        <f t="shared" si="90"/>
        <v>34.5</v>
      </c>
      <c r="AW54" s="78">
        <v>2</v>
      </c>
      <c r="AX54" s="78">
        <v>0.85</v>
      </c>
      <c r="AY54" s="281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19</v>
      </c>
      <c r="BF54" s="78">
        <v>2.7056</v>
      </c>
      <c r="BG54" s="305">
        <v>8</v>
      </c>
      <c r="BH54" s="306">
        <v>1.1392</v>
      </c>
      <c r="BI54" s="305"/>
      <c r="BJ54" s="306"/>
      <c r="BK54" s="289">
        <v>3</v>
      </c>
      <c r="BL54" s="78">
        <v>0.42720000000000002</v>
      </c>
      <c r="BM54" s="8"/>
      <c r="BN54" s="8"/>
      <c r="BO54" s="8"/>
      <c r="BP54" s="8"/>
      <c r="BQ54" s="8"/>
      <c r="BR54" s="8"/>
      <c r="BS54" s="2">
        <f t="shared" si="21"/>
        <v>30</v>
      </c>
      <c r="BT54" s="8">
        <f t="shared" si="22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/>
      <c r="CH54" s="287"/>
      <c r="CI54" s="358">
        <v>20.6</v>
      </c>
      <c r="CJ54" s="287">
        <v>6.5</v>
      </c>
      <c r="CK54" s="352"/>
      <c r="CL54" s="352"/>
      <c r="CM54" s="358">
        <v>5.15</v>
      </c>
      <c r="CN54" s="294">
        <v>1.5</v>
      </c>
      <c r="CO54" s="8">
        <f t="shared" si="23"/>
        <v>25.75</v>
      </c>
      <c r="CP54" s="8">
        <f t="shared" si="24"/>
        <v>8</v>
      </c>
      <c r="CQ54" s="390">
        <v>97.628865979381459</v>
      </c>
      <c r="CR54" s="353"/>
      <c r="CS54" s="353"/>
      <c r="CT54" s="270"/>
      <c r="CU54" s="368">
        <v>18.556701030927837</v>
      </c>
      <c r="CV54" s="271"/>
      <c r="CW54" s="369">
        <v>63.814432989690722</v>
      </c>
      <c r="CX54" s="300"/>
      <c r="CY54" s="300"/>
      <c r="CZ54" s="300"/>
      <c r="DA54" s="307">
        <f t="shared" si="104"/>
        <v>180.00000000000003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0">
        <v>41.1</v>
      </c>
      <c r="DL54" s="370">
        <v>13.7</v>
      </c>
      <c r="DM54" s="288">
        <f t="shared" si="29"/>
        <v>41.1</v>
      </c>
      <c r="DN54" s="288">
        <f t="shared" si="30"/>
        <v>13.7</v>
      </c>
      <c r="DO54" s="370">
        <v>39.869999999999997</v>
      </c>
      <c r="DP54" s="370">
        <v>13.29</v>
      </c>
      <c r="DQ54" s="290"/>
      <c r="DR54" s="290"/>
      <c r="DS54" s="8"/>
      <c r="DT54" s="8"/>
      <c r="DU54" s="272"/>
      <c r="DV54" s="273"/>
      <c r="DW54" s="273"/>
      <c r="DX54" s="273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1">
        <v>39.17</v>
      </c>
      <c r="EH54" s="372">
        <v>9.7925000000000004</v>
      </c>
      <c r="EI54" s="91">
        <v>154.63999999999999</v>
      </c>
      <c r="EJ54" s="91">
        <v>38.659999999999997</v>
      </c>
      <c r="EK54" s="288">
        <v>53.61</v>
      </c>
      <c r="EL54" s="291">
        <v>13.4025</v>
      </c>
      <c r="EM54" s="354"/>
      <c r="EN54" s="354"/>
      <c r="EO54" s="292"/>
      <c r="EP54" s="292"/>
      <c r="EQ54" s="8">
        <f t="shared" si="32"/>
        <v>247.42000000000002</v>
      </c>
      <c r="ER54" s="8">
        <f t="shared" si="105"/>
        <v>61.855000000000004</v>
      </c>
      <c r="ES54" s="271"/>
      <c r="ET54" s="271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3">
        <v>29</v>
      </c>
      <c r="FB54" s="293"/>
      <c r="FC54" s="110">
        <v>0</v>
      </c>
      <c r="FD54" s="289"/>
      <c r="FE54" s="8"/>
      <c r="FF54" s="8"/>
      <c r="FG54" s="275"/>
      <c r="FH54" s="276"/>
      <c r="FI54" s="8"/>
      <c r="FJ54" s="8"/>
      <c r="FK54" s="8"/>
      <c r="FL54" s="8"/>
      <c r="FM54" s="289"/>
      <c r="FN54" s="289"/>
      <c r="FO54" s="4"/>
      <c r="FP54" s="8"/>
      <c r="FQ54" s="277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71"/>
      <c r="GJ54" s="71"/>
      <c r="GK54" s="294">
        <v>8</v>
      </c>
      <c r="GL54" s="294">
        <v>0</v>
      </c>
      <c r="GM54" s="90">
        <v>0</v>
      </c>
      <c r="GN54" s="90">
        <v>0</v>
      </c>
      <c r="GO54" s="294">
        <v>5</v>
      </c>
      <c r="GP54" s="374">
        <v>0</v>
      </c>
      <c r="GQ54" s="374">
        <v>0</v>
      </c>
      <c r="GR54" s="374">
        <v>0</v>
      </c>
      <c r="GS54" s="90">
        <v>0</v>
      </c>
      <c r="GT54" s="90">
        <v>0</v>
      </c>
      <c r="GU54" s="90">
        <v>3</v>
      </c>
      <c r="GV54" s="90">
        <v>0</v>
      </c>
      <c r="GW54" s="90">
        <v>2</v>
      </c>
      <c r="GX54" s="90">
        <v>0</v>
      </c>
      <c r="GY54" s="90"/>
      <c r="GZ54" s="90"/>
      <c r="HA54" s="266">
        <f t="shared" si="40"/>
        <v>18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3"/>
      <c r="HO54" s="8">
        <f t="shared" si="42"/>
        <v>0</v>
      </c>
      <c r="HP54" s="8">
        <f t="shared" si="43"/>
        <v>0</v>
      </c>
      <c r="HQ54" s="393">
        <v>280</v>
      </c>
      <c r="HR54" s="266"/>
      <c r="HS54" s="358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18"/>
      <c r="HZ54" s="318"/>
      <c r="IA54" s="278"/>
      <c r="IB54" s="274"/>
      <c r="IC54" s="181">
        <v>8.9</v>
      </c>
      <c r="ID54" s="294">
        <v>2.2250000000000001</v>
      </c>
      <c r="IE54" s="279"/>
      <c r="IF54" s="279"/>
      <c r="IG54" s="8">
        <f t="shared" si="46"/>
        <v>8.9</v>
      </c>
      <c r="IH54" s="8">
        <f t="shared" si="47"/>
        <v>2.2250000000000001</v>
      </c>
      <c r="II54" s="8">
        <v>80</v>
      </c>
      <c r="IJ54" s="8"/>
      <c r="IK54" s="8"/>
      <c r="IL54" s="8"/>
      <c r="IM54" s="4"/>
      <c r="IN54" s="273"/>
      <c r="IO54" s="8"/>
      <c r="IP54" s="8"/>
      <c r="IQ54" s="8"/>
      <c r="IR54" s="8"/>
      <c r="IS54" s="8"/>
      <c r="IT54" s="8"/>
      <c r="IU54" s="8">
        <f t="shared" si="96"/>
        <v>80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0"/>
      <c r="JF54" s="320"/>
      <c r="JG54" s="8">
        <f t="shared" si="48"/>
        <v>10.31</v>
      </c>
      <c r="JH54" s="8">
        <f t="shared" si="49"/>
        <v>0</v>
      </c>
      <c r="JI54" s="391">
        <v>0</v>
      </c>
      <c r="JJ54" s="391">
        <v>0</v>
      </c>
      <c r="JK54" s="391">
        <v>0</v>
      </c>
      <c r="JL54" s="391">
        <v>0</v>
      </c>
      <c r="JM54" s="294"/>
      <c r="JN54" s="294"/>
      <c r="JO54" s="358">
        <v>51.55</v>
      </c>
      <c r="JP54" s="294">
        <v>11</v>
      </c>
      <c r="JQ54" s="358">
        <v>0</v>
      </c>
      <c r="JR54" s="294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88"/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395">
        <v>25</v>
      </c>
      <c r="LL54" s="294">
        <v>0</v>
      </c>
      <c r="LM54" s="79">
        <v>3.4</v>
      </c>
      <c r="LN54" s="376">
        <v>0</v>
      </c>
      <c r="LO54" s="394">
        <v>1.3000000000000007</v>
      </c>
      <c r="LP54" s="386">
        <v>0</v>
      </c>
      <c r="LQ54" s="75"/>
      <c r="LR54" s="297"/>
      <c r="LS54" s="285"/>
      <c r="LT54" s="285"/>
      <c r="LU54" s="4">
        <f t="shared" si="106"/>
        <v>29.700000000000003</v>
      </c>
      <c r="LV54" s="4">
        <f t="shared" si="62"/>
        <v>0</v>
      </c>
      <c r="LW54" s="286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8">
        <v>25.75</v>
      </c>
      <c r="MF54" s="313"/>
      <c r="MG54" s="75">
        <v>35.020000000000003</v>
      </c>
      <c r="MH54" s="74"/>
      <c r="MI54" s="9"/>
      <c r="MJ54" s="4"/>
      <c r="MK54" s="4">
        <f t="shared" si="65"/>
        <v>60.77</v>
      </c>
      <c r="ML54" s="4">
        <f t="shared" si="66"/>
        <v>0</v>
      </c>
      <c r="MM54" s="379">
        <v>6.5394000000000005</v>
      </c>
      <c r="MN54" s="380">
        <v>0</v>
      </c>
      <c r="MO54" s="110">
        <v>3.8406000000000002</v>
      </c>
      <c r="MP54" s="295">
        <v>0</v>
      </c>
      <c r="MQ54" s="4">
        <f t="shared" si="67"/>
        <v>10.38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80"/>
      <c r="NB54" s="381"/>
      <c r="NC54" s="4">
        <f t="shared" si="73"/>
        <v>0</v>
      </c>
      <c r="ND54" s="4">
        <f t="shared" si="74"/>
        <v>0</v>
      </c>
      <c r="NE54" s="271"/>
      <c r="NF54" s="271"/>
      <c r="NG54" s="271">
        <f t="shared" si="75"/>
        <v>0</v>
      </c>
      <c r="NH54" s="271">
        <f t="shared" si="76"/>
        <v>0</v>
      </c>
      <c r="NI54" s="271"/>
      <c r="NJ54" s="271"/>
      <c r="NK54" s="271">
        <f t="shared" si="77"/>
        <v>0</v>
      </c>
      <c r="NL54" s="271">
        <f t="shared" si="78"/>
        <v>0</v>
      </c>
      <c r="NM54" s="269"/>
      <c r="NN54" s="271"/>
      <c r="NO54" s="271">
        <f t="shared" si="79"/>
        <v>0</v>
      </c>
      <c r="NP54" s="271">
        <f t="shared" si="80"/>
        <v>0</v>
      </c>
      <c r="NQ54" s="382">
        <v>3.67</v>
      </c>
      <c r="NR54" s="351"/>
      <c r="NS54" s="382">
        <v>0</v>
      </c>
      <c r="NT54" s="351"/>
      <c r="NU54" s="382">
        <v>6.2</v>
      </c>
      <c r="NV54" s="351"/>
      <c r="NW54" s="382">
        <v>1.33</v>
      </c>
      <c r="NX54" s="351"/>
      <c r="NY54" s="382">
        <v>2</v>
      </c>
      <c r="NZ54" s="351"/>
      <c r="OA54" s="4">
        <f t="shared" si="100"/>
        <v>11.870000000000001</v>
      </c>
      <c r="OB54" s="4">
        <f t="shared" si="101"/>
        <v>0</v>
      </c>
      <c r="OC54" s="74">
        <v>6.9</v>
      </c>
      <c r="OD54" s="4"/>
      <c r="OE54" s="384">
        <v>0</v>
      </c>
      <c r="OF54" s="4"/>
      <c r="OG54" s="384">
        <v>0.06</v>
      </c>
      <c r="OH54" s="4"/>
      <c r="OI54" s="74">
        <v>0</v>
      </c>
      <c r="OJ54" s="4"/>
      <c r="OK54" s="4">
        <f t="shared" si="81"/>
        <v>6.96</v>
      </c>
      <c r="OL54" s="4">
        <f t="shared" si="82"/>
        <v>0</v>
      </c>
      <c r="OM54" s="387">
        <v>4.53</v>
      </c>
      <c r="ON54" s="271"/>
      <c r="OO54" s="388">
        <v>1.28</v>
      </c>
      <c r="OP54" s="271"/>
      <c r="OQ54" s="388">
        <v>1.4</v>
      </c>
      <c r="OR54" s="181"/>
      <c r="OS54" s="181">
        <f t="shared" si="107"/>
        <v>5.8100000000000005</v>
      </c>
      <c r="OT54" s="181">
        <f t="shared" si="84"/>
        <v>0</v>
      </c>
      <c r="OU54" s="271"/>
      <c r="OV54" s="271"/>
      <c r="OW54" s="271">
        <f t="shared" si="102"/>
        <v>0</v>
      </c>
      <c r="OX54" s="271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10.31</v>
      </c>
      <c r="N55" s="71">
        <v>2.0620000000000003</v>
      </c>
      <c r="O55" s="75">
        <v>0</v>
      </c>
      <c r="P55" s="71">
        <v>0</v>
      </c>
      <c r="Q55" s="118"/>
      <c r="R55" s="78"/>
      <c r="S55" s="288"/>
      <c r="T55" s="288"/>
      <c r="U55" s="78"/>
      <c r="V55" s="78"/>
      <c r="W55" s="78">
        <f t="shared" si="16"/>
        <v>10.31</v>
      </c>
      <c r="X55" s="78">
        <f t="shared" si="17"/>
        <v>10.31</v>
      </c>
      <c r="Y55" s="78">
        <v>5</v>
      </c>
      <c r="Z55" s="7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6">
        <v>115</v>
      </c>
      <c r="AL55" s="301">
        <v>34.5</v>
      </c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115</v>
      </c>
      <c r="AV55" s="4">
        <f t="shared" si="90"/>
        <v>34.5</v>
      </c>
      <c r="AW55" s="78">
        <v>2</v>
      </c>
      <c r="AX55" s="78">
        <v>0.85</v>
      </c>
      <c r="AY55" s="281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19</v>
      </c>
      <c r="BF55" s="78">
        <v>2.7056</v>
      </c>
      <c r="BG55" s="305">
        <v>8</v>
      </c>
      <c r="BH55" s="306">
        <v>1.1392</v>
      </c>
      <c r="BI55" s="305"/>
      <c r="BJ55" s="306"/>
      <c r="BK55" s="289">
        <v>3</v>
      </c>
      <c r="BL55" s="78">
        <v>0.42720000000000002</v>
      </c>
      <c r="BM55" s="8"/>
      <c r="BN55" s="8"/>
      <c r="BO55" s="8"/>
      <c r="BP55" s="8"/>
      <c r="BQ55" s="8"/>
      <c r="BR55" s="8"/>
      <c r="BS55" s="2">
        <f t="shared" si="21"/>
        <v>30</v>
      </c>
      <c r="BT55" s="8">
        <f t="shared" si="22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/>
      <c r="CH55" s="287"/>
      <c r="CI55" s="358">
        <v>20.6</v>
      </c>
      <c r="CJ55" s="287">
        <v>6.5</v>
      </c>
      <c r="CK55" s="352"/>
      <c r="CL55" s="352"/>
      <c r="CM55" s="358">
        <v>5.15</v>
      </c>
      <c r="CN55" s="294">
        <v>1.5</v>
      </c>
      <c r="CO55" s="8">
        <f t="shared" si="23"/>
        <v>25.75</v>
      </c>
      <c r="CP55" s="8">
        <f t="shared" si="24"/>
        <v>8</v>
      </c>
      <c r="CQ55" s="390">
        <v>97.628865979381459</v>
      </c>
      <c r="CR55" s="353"/>
      <c r="CS55" s="353"/>
      <c r="CT55" s="270"/>
      <c r="CU55" s="368">
        <v>18.556701030927837</v>
      </c>
      <c r="CV55" s="271"/>
      <c r="CW55" s="369">
        <v>63.814432989690722</v>
      </c>
      <c r="CX55" s="300"/>
      <c r="CY55" s="300"/>
      <c r="CZ55" s="300"/>
      <c r="DA55" s="307">
        <f t="shared" si="104"/>
        <v>180.00000000000003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0">
        <v>41.1</v>
      </c>
      <c r="DL55" s="370">
        <v>13.7</v>
      </c>
      <c r="DM55" s="288">
        <f t="shared" si="29"/>
        <v>41.1</v>
      </c>
      <c r="DN55" s="288">
        <f t="shared" si="30"/>
        <v>13.7</v>
      </c>
      <c r="DO55" s="370">
        <v>39.869999999999997</v>
      </c>
      <c r="DP55" s="370">
        <v>13.29</v>
      </c>
      <c r="DQ55" s="290"/>
      <c r="DR55" s="290"/>
      <c r="DS55" s="8"/>
      <c r="DT55" s="8"/>
      <c r="DU55" s="272"/>
      <c r="DV55" s="273"/>
      <c r="DW55" s="273"/>
      <c r="DX55" s="273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1">
        <v>39.17</v>
      </c>
      <c r="EH55" s="372">
        <v>9.7925000000000004</v>
      </c>
      <c r="EI55" s="91">
        <v>154.63999999999999</v>
      </c>
      <c r="EJ55" s="91">
        <v>38.659999999999997</v>
      </c>
      <c r="EK55" s="288">
        <v>53.61</v>
      </c>
      <c r="EL55" s="291">
        <v>13.4025</v>
      </c>
      <c r="EM55" s="354"/>
      <c r="EN55" s="354"/>
      <c r="EO55" s="292"/>
      <c r="EP55" s="292"/>
      <c r="EQ55" s="8">
        <f t="shared" si="32"/>
        <v>247.42000000000002</v>
      </c>
      <c r="ER55" s="8">
        <f t="shared" si="105"/>
        <v>61.855000000000004</v>
      </c>
      <c r="ES55" s="271"/>
      <c r="ET55" s="271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3">
        <v>29</v>
      </c>
      <c r="FB55" s="293"/>
      <c r="FC55" s="110">
        <v>0</v>
      </c>
      <c r="FD55" s="289"/>
      <c r="FE55" s="8"/>
      <c r="FF55" s="8"/>
      <c r="FG55" s="275"/>
      <c r="FH55" s="276"/>
      <c r="FI55" s="8"/>
      <c r="FJ55" s="8"/>
      <c r="FK55" s="8"/>
      <c r="FL55" s="8"/>
      <c r="FM55" s="289"/>
      <c r="FN55" s="289"/>
      <c r="FO55" s="4"/>
      <c r="FP55" s="8"/>
      <c r="FQ55" s="277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71"/>
      <c r="GJ55" s="71"/>
      <c r="GK55" s="294">
        <v>8</v>
      </c>
      <c r="GL55" s="294">
        <v>0</v>
      </c>
      <c r="GM55" s="90">
        <v>0</v>
      </c>
      <c r="GN55" s="90">
        <v>0</v>
      </c>
      <c r="GO55" s="294">
        <v>5</v>
      </c>
      <c r="GP55" s="374">
        <v>0</v>
      </c>
      <c r="GQ55" s="374">
        <v>0</v>
      </c>
      <c r="GR55" s="374">
        <v>0</v>
      </c>
      <c r="GS55" s="90">
        <v>0</v>
      </c>
      <c r="GT55" s="90">
        <v>0</v>
      </c>
      <c r="GU55" s="90">
        <v>3</v>
      </c>
      <c r="GV55" s="90">
        <v>0</v>
      </c>
      <c r="GW55" s="90">
        <v>0</v>
      </c>
      <c r="GX55" s="90">
        <v>0</v>
      </c>
      <c r="GY55" s="90"/>
      <c r="GZ55" s="90"/>
      <c r="HA55" s="266">
        <f t="shared" si="40"/>
        <v>16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3"/>
      <c r="HO55" s="8">
        <f t="shared" si="42"/>
        <v>0</v>
      </c>
      <c r="HP55" s="8">
        <f t="shared" si="43"/>
        <v>0</v>
      </c>
      <c r="HQ55" s="393">
        <v>280</v>
      </c>
      <c r="HR55" s="266"/>
      <c r="HS55" s="358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18"/>
      <c r="HZ55" s="318"/>
      <c r="IA55" s="278"/>
      <c r="IB55" s="274"/>
      <c r="IC55" s="181">
        <v>8.9</v>
      </c>
      <c r="ID55" s="294">
        <v>2.2250000000000001</v>
      </c>
      <c r="IE55" s="279"/>
      <c r="IF55" s="279"/>
      <c r="IG55" s="8">
        <f t="shared" si="46"/>
        <v>8.9</v>
      </c>
      <c r="IH55" s="8">
        <f t="shared" si="47"/>
        <v>2.2250000000000001</v>
      </c>
      <c r="II55" s="8">
        <v>80</v>
      </c>
      <c r="IJ55" s="8"/>
      <c r="IK55" s="8"/>
      <c r="IL55" s="8"/>
      <c r="IM55" s="4"/>
      <c r="IN55" s="273"/>
      <c r="IO55" s="8"/>
      <c r="IP55" s="8"/>
      <c r="IQ55" s="8"/>
      <c r="IR55" s="8"/>
      <c r="IS55" s="8"/>
      <c r="IT55" s="8"/>
      <c r="IU55" s="8">
        <f t="shared" si="96"/>
        <v>80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0"/>
      <c r="JF55" s="320"/>
      <c r="JG55" s="8">
        <f t="shared" si="48"/>
        <v>10.31</v>
      </c>
      <c r="JH55" s="8">
        <f t="shared" si="49"/>
        <v>0</v>
      </c>
      <c r="JI55" s="391">
        <v>0</v>
      </c>
      <c r="JJ55" s="391">
        <v>0</v>
      </c>
      <c r="JK55" s="391">
        <v>0</v>
      </c>
      <c r="JL55" s="391">
        <v>0</v>
      </c>
      <c r="JM55" s="294"/>
      <c r="JN55" s="294"/>
      <c r="JO55" s="358">
        <v>51.55</v>
      </c>
      <c r="JP55" s="294">
        <v>11</v>
      </c>
      <c r="JQ55" s="358">
        <v>0</v>
      </c>
      <c r="JR55" s="294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88"/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395">
        <v>25</v>
      </c>
      <c r="LL55" s="294">
        <v>0</v>
      </c>
      <c r="LM55" s="79">
        <v>3.4</v>
      </c>
      <c r="LN55" s="376">
        <v>0</v>
      </c>
      <c r="LO55" s="394">
        <v>1.3000000000000007</v>
      </c>
      <c r="LP55" s="386">
        <v>0</v>
      </c>
      <c r="LQ55" s="75"/>
      <c r="LR55" s="297"/>
      <c r="LS55" s="285"/>
      <c r="LT55" s="285"/>
      <c r="LU55" s="4">
        <f t="shared" si="106"/>
        <v>29.700000000000003</v>
      </c>
      <c r="LV55" s="4">
        <f t="shared" si="62"/>
        <v>0</v>
      </c>
      <c r="LW55" s="286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8">
        <v>25.75</v>
      </c>
      <c r="MF55" s="313"/>
      <c r="MG55" s="75">
        <v>35.020000000000003</v>
      </c>
      <c r="MH55" s="74"/>
      <c r="MI55" s="9"/>
      <c r="MJ55" s="4"/>
      <c r="MK55" s="4">
        <f t="shared" si="65"/>
        <v>60.77</v>
      </c>
      <c r="ML55" s="4">
        <f t="shared" si="66"/>
        <v>0</v>
      </c>
      <c r="MM55" s="379">
        <v>6.6591000000000005</v>
      </c>
      <c r="MN55" s="380">
        <v>0</v>
      </c>
      <c r="MO55" s="110">
        <v>3.9108999999999998</v>
      </c>
      <c r="MP55" s="295">
        <v>0</v>
      </c>
      <c r="MQ55" s="4">
        <f t="shared" si="67"/>
        <v>10.57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80"/>
      <c r="NB55" s="381"/>
      <c r="NC55" s="4">
        <f t="shared" si="73"/>
        <v>0</v>
      </c>
      <c r="ND55" s="4">
        <f t="shared" si="74"/>
        <v>0</v>
      </c>
      <c r="NE55" s="271"/>
      <c r="NF55" s="271"/>
      <c r="NG55" s="271">
        <f t="shared" si="75"/>
        <v>0</v>
      </c>
      <c r="NH55" s="271">
        <f t="shared" si="76"/>
        <v>0</v>
      </c>
      <c r="NI55" s="271"/>
      <c r="NJ55" s="271"/>
      <c r="NK55" s="271">
        <f t="shared" si="77"/>
        <v>0</v>
      </c>
      <c r="NL55" s="271">
        <f t="shared" si="78"/>
        <v>0</v>
      </c>
      <c r="NM55" s="269"/>
      <c r="NN55" s="271"/>
      <c r="NO55" s="271">
        <f t="shared" si="79"/>
        <v>0</v>
      </c>
      <c r="NP55" s="271">
        <f t="shared" si="80"/>
        <v>0</v>
      </c>
      <c r="NQ55" s="382">
        <v>3.67</v>
      </c>
      <c r="NR55" s="351"/>
      <c r="NS55" s="382">
        <v>0</v>
      </c>
      <c r="NT55" s="351"/>
      <c r="NU55" s="382">
        <v>6.2</v>
      </c>
      <c r="NV55" s="351"/>
      <c r="NW55" s="382">
        <v>1.33</v>
      </c>
      <c r="NX55" s="351"/>
      <c r="NY55" s="382">
        <v>2</v>
      </c>
      <c r="NZ55" s="351"/>
      <c r="OA55" s="4">
        <f t="shared" si="100"/>
        <v>11.870000000000001</v>
      </c>
      <c r="OB55" s="4">
        <f t="shared" si="101"/>
        <v>0</v>
      </c>
      <c r="OC55" s="74">
        <v>10</v>
      </c>
      <c r="OD55" s="4"/>
      <c r="OE55" s="384">
        <v>0</v>
      </c>
      <c r="OF55" s="4"/>
      <c r="OG55" s="384">
        <v>0.53</v>
      </c>
      <c r="OH55" s="4"/>
      <c r="OI55" s="74">
        <v>0</v>
      </c>
      <c r="OJ55" s="4"/>
      <c r="OK55" s="4">
        <f t="shared" si="81"/>
        <v>10.53</v>
      </c>
      <c r="OL55" s="4">
        <f t="shared" si="82"/>
        <v>0</v>
      </c>
      <c r="OM55" s="387">
        <v>5.16</v>
      </c>
      <c r="ON55" s="271"/>
      <c r="OO55" s="388">
        <v>1.46</v>
      </c>
      <c r="OP55" s="271"/>
      <c r="OQ55" s="388">
        <v>1.58</v>
      </c>
      <c r="OR55" s="181"/>
      <c r="OS55" s="181">
        <f t="shared" si="107"/>
        <v>6.62</v>
      </c>
      <c r="OT55" s="181">
        <f t="shared" si="84"/>
        <v>0</v>
      </c>
      <c r="OU55" s="271"/>
      <c r="OV55" s="271"/>
      <c r="OW55" s="271">
        <f t="shared" si="102"/>
        <v>0</v>
      </c>
      <c r="OX55" s="271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10.31</v>
      </c>
      <c r="N56" s="71">
        <v>2.0620000000000003</v>
      </c>
      <c r="O56" s="75">
        <v>0</v>
      </c>
      <c r="P56" s="71">
        <v>0</v>
      </c>
      <c r="Q56" s="118"/>
      <c r="R56" s="78"/>
      <c r="S56" s="288"/>
      <c r="T56" s="288"/>
      <c r="U56" s="78"/>
      <c r="V56" s="78"/>
      <c r="W56" s="78">
        <f t="shared" si="16"/>
        <v>10.31</v>
      </c>
      <c r="X56" s="78">
        <f t="shared" si="17"/>
        <v>10.31</v>
      </c>
      <c r="Y56" s="78">
        <v>5</v>
      </c>
      <c r="Z56" s="7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6">
        <v>115</v>
      </c>
      <c r="AL56" s="301">
        <v>34.5</v>
      </c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115</v>
      </c>
      <c r="AV56" s="4">
        <f t="shared" si="90"/>
        <v>34.5</v>
      </c>
      <c r="AW56" s="78">
        <v>2</v>
      </c>
      <c r="AX56" s="78">
        <v>0.85</v>
      </c>
      <c r="AY56" s="281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19</v>
      </c>
      <c r="BF56" s="78">
        <v>2.7056</v>
      </c>
      <c r="BG56" s="305">
        <v>8</v>
      </c>
      <c r="BH56" s="306">
        <v>1.1392</v>
      </c>
      <c r="BI56" s="305"/>
      <c r="BJ56" s="306"/>
      <c r="BK56" s="289">
        <v>3</v>
      </c>
      <c r="BL56" s="78">
        <v>0.42720000000000002</v>
      </c>
      <c r="BM56" s="8"/>
      <c r="BN56" s="8"/>
      <c r="BO56" s="8"/>
      <c r="BP56" s="8"/>
      <c r="BQ56" s="8"/>
      <c r="BR56" s="8"/>
      <c r="BS56" s="2">
        <f t="shared" si="21"/>
        <v>30</v>
      </c>
      <c r="BT56" s="8">
        <f t="shared" si="22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/>
      <c r="CH56" s="287"/>
      <c r="CI56" s="358">
        <v>20.6</v>
      </c>
      <c r="CJ56" s="287">
        <v>6.5</v>
      </c>
      <c r="CK56" s="352"/>
      <c r="CL56" s="352"/>
      <c r="CM56" s="358">
        <v>5.15</v>
      </c>
      <c r="CN56" s="294">
        <v>1.5</v>
      </c>
      <c r="CO56" s="8">
        <f t="shared" si="23"/>
        <v>25.75</v>
      </c>
      <c r="CP56" s="8">
        <f t="shared" si="24"/>
        <v>8</v>
      </c>
      <c r="CQ56" s="390">
        <v>97.628865979381459</v>
      </c>
      <c r="CR56" s="353"/>
      <c r="CS56" s="353"/>
      <c r="CT56" s="270"/>
      <c r="CU56" s="368">
        <v>18.556701030927837</v>
      </c>
      <c r="CV56" s="271"/>
      <c r="CW56" s="369">
        <v>63.814432989690722</v>
      </c>
      <c r="CX56" s="300"/>
      <c r="CY56" s="300"/>
      <c r="CZ56" s="300"/>
      <c r="DA56" s="307">
        <f t="shared" si="104"/>
        <v>180.00000000000003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0">
        <v>41.1</v>
      </c>
      <c r="DL56" s="370">
        <v>13.7</v>
      </c>
      <c r="DM56" s="288">
        <f t="shared" si="29"/>
        <v>41.1</v>
      </c>
      <c r="DN56" s="288">
        <f t="shared" si="30"/>
        <v>13.7</v>
      </c>
      <c r="DO56" s="370">
        <v>39.869999999999997</v>
      </c>
      <c r="DP56" s="370">
        <v>13.29</v>
      </c>
      <c r="DQ56" s="290"/>
      <c r="DR56" s="290"/>
      <c r="DS56" s="8"/>
      <c r="DT56" s="8"/>
      <c r="DU56" s="272"/>
      <c r="DV56" s="273"/>
      <c r="DW56" s="273"/>
      <c r="DX56" s="273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1">
        <v>39.17</v>
      </c>
      <c r="EH56" s="372">
        <v>9.7925000000000004</v>
      </c>
      <c r="EI56" s="91">
        <v>154.63999999999999</v>
      </c>
      <c r="EJ56" s="91">
        <v>38.659999999999997</v>
      </c>
      <c r="EK56" s="288">
        <v>53.61</v>
      </c>
      <c r="EL56" s="291">
        <v>13.4025</v>
      </c>
      <c r="EM56" s="354"/>
      <c r="EN56" s="354"/>
      <c r="EO56" s="292"/>
      <c r="EP56" s="292"/>
      <c r="EQ56" s="8">
        <f t="shared" si="32"/>
        <v>247.42000000000002</v>
      </c>
      <c r="ER56" s="8">
        <f t="shared" si="105"/>
        <v>61.855000000000004</v>
      </c>
      <c r="ES56" s="271"/>
      <c r="ET56" s="271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3">
        <v>29</v>
      </c>
      <c r="FB56" s="293"/>
      <c r="FC56" s="110">
        <v>0</v>
      </c>
      <c r="FD56" s="289"/>
      <c r="FE56" s="8"/>
      <c r="FF56" s="8"/>
      <c r="FG56" s="275"/>
      <c r="FH56" s="276"/>
      <c r="FI56" s="8"/>
      <c r="FJ56" s="8"/>
      <c r="FK56" s="8"/>
      <c r="FL56" s="8"/>
      <c r="FM56" s="289"/>
      <c r="FN56" s="289"/>
      <c r="FO56" s="4"/>
      <c r="FP56" s="8"/>
      <c r="FQ56" s="277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71"/>
      <c r="GJ56" s="71"/>
      <c r="GK56" s="294">
        <v>8</v>
      </c>
      <c r="GL56" s="294">
        <v>0</v>
      </c>
      <c r="GM56" s="90">
        <v>0</v>
      </c>
      <c r="GN56" s="90">
        <v>0</v>
      </c>
      <c r="GO56" s="294">
        <v>5</v>
      </c>
      <c r="GP56" s="374">
        <v>0</v>
      </c>
      <c r="GQ56" s="374">
        <v>0</v>
      </c>
      <c r="GR56" s="374">
        <v>0</v>
      </c>
      <c r="GS56" s="90">
        <v>0</v>
      </c>
      <c r="GT56" s="90">
        <v>0</v>
      </c>
      <c r="GU56" s="90">
        <v>3</v>
      </c>
      <c r="GV56" s="90">
        <v>0</v>
      </c>
      <c r="GW56" s="90">
        <v>0</v>
      </c>
      <c r="GX56" s="90">
        <v>0</v>
      </c>
      <c r="GY56" s="90"/>
      <c r="GZ56" s="90"/>
      <c r="HA56" s="266">
        <f t="shared" si="40"/>
        <v>16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3"/>
      <c r="HO56" s="8">
        <f t="shared" si="42"/>
        <v>0</v>
      </c>
      <c r="HP56" s="8">
        <f t="shared" si="43"/>
        <v>0</v>
      </c>
      <c r="HQ56" s="393">
        <v>280</v>
      </c>
      <c r="HR56" s="266"/>
      <c r="HS56" s="358">
        <v>400</v>
      </c>
      <c r="HT56" s="78"/>
      <c r="HU56" s="78">
        <f t="shared" si="44"/>
        <v>280</v>
      </c>
      <c r="HV56" s="78">
        <f t="shared" si="45"/>
        <v>0</v>
      </c>
      <c r="HW56" s="8"/>
      <c r="HX56" s="8"/>
      <c r="HY56" s="318"/>
      <c r="HZ56" s="318"/>
      <c r="IA56" s="278"/>
      <c r="IB56" s="274"/>
      <c r="IC56" s="181">
        <v>8.9</v>
      </c>
      <c r="ID56" s="294">
        <v>2.2250000000000001</v>
      </c>
      <c r="IE56" s="279"/>
      <c r="IF56" s="279"/>
      <c r="IG56" s="8">
        <f t="shared" si="46"/>
        <v>8.9</v>
      </c>
      <c r="IH56" s="8">
        <f t="shared" si="47"/>
        <v>2.2250000000000001</v>
      </c>
      <c r="II56" s="8">
        <v>80</v>
      </c>
      <c r="IJ56" s="8"/>
      <c r="IK56" s="8"/>
      <c r="IL56" s="8"/>
      <c r="IM56" s="4"/>
      <c r="IN56" s="273"/>
      <c r="IO56" s="8"/>
      <c r="IP56" s="8"/>
      <c r="IQ56" s="8"/>
      <c r="IR56" s="8"/>
      <c r="IS56" s="8"/>
      <c r="IT56" s="8"/>
      <c r="IU56" s="8">
        <f t="shared" si="96"/>
        <v>80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0"/>
      <c r="JF56" s="320"/>
      <c r="JG56" s="8">
        <f t="shared" si="48"/>
        <v>10.31</v>
      </c>
      <c r="JH56" s="8">
        <f t="shared" si="49"/>
        <v>0</v>
      </c>
      <c r="JI56" s="391">
        <v>0</v>
      </c>
      <c r="JJ56" s="391">
        <v>0</v>
      </c>
      <c r="JK56" s="391">
        <v>0</v>
      </c>
      <c r="JL56" s="391">
        <v>0</v>
      </c>
      <c r="JM56" s="294"/>
      <c r="JN56" s="294"/>
      <c r="JO56" s="358">
        <v>51.55</v>
      </c>
      <c r="JP56" s="294">
        <v>11</v>
      </c>
      <c r="JQ56" s="358">
        <v>0</v>
      </c>
      <c r="JR56" s="294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88"/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395">
        <v>25</v>
      </c>
      <c r="LL56" s="294">
        <v>0</v>
      </c>
      <c r="LM56" s="79">
        <v>3.4</v>
      </c>
      <c r="LN56" s="376">
        <v>0</v>
      </c>
      <c r="LO56" s="394">
        <v>1.3000000000000007</v>
      </c>
      <c r="LP56" s="386">
        <v>0</v>
      </c>
      <c r="LQ56" s="75"/>
      <c r="LR56" s="297"/>
      <c r="LS56" s="285"/>
      <c r="LT56" s="285"/>
      <c r="LU56" s="4">
        <f t="shared" si="106"/>
        <v>29.700000000000003</v>
      </c>
      <c r="LV56" s="4">
        <f t="shared" si="62"/>
        <v>0</v>
      </c>
      <c r="LW56" s="286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8">
        <v>25.75</v>
      </c>
      <c r="MF56" s="313"/>
      <c r="MG56" s="75">
        <v>35.020000000000003</v>
      </c>
      <c r="MH56" s="74"/>
      <c r="MI56" s="9"/>
      <c r="MJ56" s="4"/>
      <c r="MK56" s="4">
        <f t="shared" si="65"/>
        <v>60.77</v>
      </c>
      <c r="ML56" s="4">
        <f t="shared" si="66"/>
        <v>0</v>
      </c>
      <c r="MM56" s="379">
        <v>6.7536000000000005</v>
      </c>
      <c r="MN56" s="380">
        <v>0</v>
      </c>
      <c r="MO56" s="110">
        <v>3.9664000000000001</v>
      </c>
      <c r="MP56" s="295">
        <v>0</v>
      </c>
      <c r="MQ56" s="4">
        <f t="shared" si="67"/>
        <v>10.72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80"/>
      <c r="NB56" s="381"/>
      <c r="NC56" s="4">
        <f t="shared" si="73"/>
        <v>0</v>
      </c>
      <c r="ND56" s="4">
        <f t="shared" si="74"/>
        <v>0</v>
      </c>
      <c r="NE56" s="271"/>
      <c r="NF56" s="271"/>
      <c r="NG56" s="271">
        <f t="shared" si="75"/>
        <v>0</v>
      </c>
      <c r="NH56" s="271">
        <f t="shared" si="76"/>
        <v>0</v>
      </c>
      <c r="NI56" s="271"/>
      <c r="NJ56" s="271"/>
      <c r="NK56" s="271">
        <f t="shared" si="77"/>
        <v>0</v>
      </c>
      <c r="NL56" s="271">
        <f t="shared" si="78"/>
        <v>0</v>
      </c>
      <c r="NM56" s="269"/>
      <c r="NN56" s="271"/>
      <c r="NO56" s="271">
        <f t="shared" si="79"/>
        <v>0</v>
      </c>
      <c r="NP56" s="271">
        <f t="shared" si="80"/>
        <v>0</v>
      </c>
      <c r="NQ56" s="382">
        <v>3.67</v>
      </c>
      <c r="NR56" s="351"/>
      <c r="NS56" s="382">
        <v>0</v>
      </c>
      <c r="NT56" s="351"/>
      <c r="NU56" s="382">
        <v>6.2</v>
      </c>
      <c r="NV56" s="351"/>
      <c r="NW56" s="382">
        <v>1.33</v>
      </c>
      <c r="NX56" s="351"/>
      <c r="NY56" s="382">
        <v>2</v>
      </c>
      <c r="NZ56" s="351"/>
      <c r="OA56" s="4">
        <f t="shared" si="100"/>
        <v>11.870000000000001</v>
      </c>
      <c r="OB56" s="4">
        <f t="shared" si="101"/>
        <v>0</v>
      </c>
      <c r="OC56" s="74">
        <v>10</v>
      </c>
      <c r="OD56" s="4"/>
      <c r="OE56" s="384">
        <v>4.66</v>
      </c>
      <c r="OF56" s="4"/>
      <c r="OG56" s="384">
        <v>2</v>
      </c>
      <c r="OH56" s="4"/>
      <c r="OI56" s="74">
        <v>1</v>
      </c>
      <c r="OJ56" s="4"/>
      <c r="OK56" s="4">
        <f t="shared" si="81"/>
        <v>17.66</v>
      </c>
      <c r="OL56" s="4">
        <f t="shared" si="82"/>
        <v>0</v>
      </c>
      <c r="OM56" s="387">
        <v>5.48</v>
      </c>
      <c r="ON56" s="271"/>
      <c r="OO56" s="388">
        <v>1.54</v>
      </c>
      <c r="OP56" s="271"/>
      <c r="OQ56" s="388">
        <v>1.69</v>
      </c>
      <c r="OR56" s="181"/>
      <c r="OS56" s="181">
        <f t="shared" si="107"/>
        <v>7.0200000000000005</v>
      </c>
      <c r="OT56" s="181">
        <f t="shared" si="84"/>
        <v>0</v>
      </c>
      <c r="OU56" s="271"/>
      <c r="OV56" s="271"/>
      <c r="OW56" s="271">
        <f t="shared" si="102"/>
        <v>0</v>
      </c>
      <c r="OX56" s="271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10.31</v>
      </c>
      <c r="N57" s="71">
        <v>2.0620000000000003</v>
      </c>
      <c r="O57" s="75">
        <v>0</v>
      </c>
      <c r="P57" s="71">
        <v>0</v>
      </c>
      <c r="Q57" s="118"/>
      <c r="R57" s="78"/>
      <c r="S57" s="288"/>
      <c r="T57" s="288"/>
      <c r="U57" s="78"/>
      <c r="V57" s="78"/>
      <c r="W57" s="78">
        <f t="shared" si="16"/>
        <v>10.31</v>
      </c>
      <c r="X57" s="78">
        <f t="shared" si="17"/>
        <v>10.31</v>
      </c>
      <c r="Y57" s="78">
        <v>5</v>
      </c>
      <c r="Z57" s="7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6">
        <v>115</v>
      </c>
      <c r="AL57" s="301">
        <v>34.5</v>
      </c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115</v>
      </c>
      <c r="AV57" s="4">
        <f t="shared" si="90"/>
        <v>34.5</v>
      </c>
      <c r="AW57" s="78">
        <v>2</v>
      </c>
      <c r="AX57" s="78">
        <v>0.85</v>
      </c>
      <c r="AY57" s="281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19</v>
      </c>
      <c r="BF57" s="78">
        <v>2.7056</v>
      </c>
      <c r="BG57" s="305">
        <v>8</v>
      </c>
      <c r="BH57" s="306">
        <v>1.1392</v>
      </c>
      <c r="BI57" s="305"/>
      <c r="BJ57" s="306"/>
      <c r="BK57" s="289">
        <v>3</v>
      </c>
      <c r="BL57" s="78">
        <v>0.42720000000000002</v>
      </c>
      <c r="BM57" s="8"/>
      <c r="BN57" s="8"/>
      <c r="BO57" s="8"/>
      <c r="BP57" s="8"/>
      <c r="BQ57" s="8"/>
      <c r="BR57" s="8"/>
      <c r="BS57" s="2">
        <f t="shared" si="21"/>
        <v>30</v>
      </c>
      <c r="BT57" s="8">
        <f t="shared" si="22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/>
      <c r="CH57" s="287"/>
      <c r="CI57" s="358">
        <v>20.6</v>
      </c>
      <c r="CJ57" s="287">
        <v>6.5</v>
      </c>
      <c r="CK57" s="352"/>
      <c r="CL57" s="352"/>
      <c r="CM57" s="358">
        <v>5.15</v>
      </c>
      <c r="CN57" s="294">
        <v>1.5</v>
      </c>
      <c r="CO57" s="8">
        <f t="shared" si="23"/>
        <v>25.75</v>
      </c>
      <c r="CP57" s="8">
        <f t="shared" si="24"/>
        <v>8</v>
      </c>
      <c r="CQ57" s="390">
        <v>97.628865979381459</v>
      </c>
      <c r="CR57" s="353"/>
      <c r="CS57" s="353"/>
      <c r="CT57" s="270"/>
      <c r="CU57" s="368">
        <v>18.556701030927837</v>
      </c>
      <c r="CV57" s="271"/>
      <c r="CW57" s="369">
        <v>63.814432989690722</v>
      </c>
      <c r="CX57" s="300"/>
      <c r="CY57" s="300"/>
      <c r="CZ57" s="300"/>
      <c r="DA57" s="307">
        <f t="shared" si="104"/>
        <v>180.00000000000003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0">
        <v>41.1</v>
      </c>
      <c r="DL57" s="370">
        <v>13.7</v>
      </c>
      <c r="DM57" s="288">
        <f t="shared" si="29"/>
        <v>41.1</v>
      </c>
      <c r="DN57" s="288">
        <f t="shared" si="30"/>
        <v>13.7</v>
      </c>
      <c r="DO57" s="370">
        <v>39.869999999999997</v>
      </c>
      <c r="DP57" s="370">
        <v>13.29</v>
      </c>
      <c r="DQ57" s="290"/>
      <c r="DR57" s="290"/>
      <c r="DS57" s="8"/>
      <c r="DT57" s="8"/>
      <c r="DU57" s="272"/>
      <c r="DV57" s="273"/>
      <c r="DW57" s="273"/>
      <c r="DX57" s="273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1">
        <v>39.17</v>
      </c>
      <c r="EH57" s="372">
        <v>9.7925000000000004</v>
      </c>
      <c r="EI57" s="91">
        <v>154.63999999999999</v>
      </c>
      <c r="EJ57" s="91">
        <v>38.659999999999997</v>
      </c>
      <c r="EK57" s="288">
        <v>53.61</v>
      </c>
      <c r="EL57" s="291">
        <v>13.4025</v>
      </c>
      <c r="EM57" s="354"/>
      <c r="EN57" s="354"/>
      <c r="EO57" s="292"/>
      <c r="EP57" s="292"/>
      <c r="EQ57" s="8">
        <f t="shared" si="32"/>
        <v>247.42000000000002</v>
      </c>
      <c r="ER57" s="8">
        <f t="shared" si="105"/>
        <v>61.855000000000004</v>
      </c>
      <c r="ES57" s="271"/>
      <c r="ET57" s="271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3">
        <v>29</v>
      </c>
      <c r="FB57" s="293"/>
      <c r="FC57" s="110">
        <v>0</v>
      </c>
      <c r="FD57" s="289"/>
      <c r="FE57" s="8"/>
      <c r="FF57" s="8"/>
      <c r="FG57" s="275"/>
      <c r="FH57" s="276"/>
      <c r="FI57" s="8"/>
      <c r="FJ57" s="8"/>
      <c r="FK57" s="8"/>
      <c r="FL57" s="8"/>
      <c r="FM57" s="289"/>
      <c r="FN57" s="289"/>
      <c r="FO57" s="4"/>
      <c r="FP57" s="8"/>
      <c r="FQ57" s="277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71"/>
      <c r="GJ57" s="71"/>
      <c r="GK57" s="294">
        <v>8</v>
      </c>
      <c r="GL57" s="294">
        <v>0</v>
      </c>
      <c r="GM57" s="90">
        <v>0</v>
      </c>
      <c r="GN57" s="90">
        <v>0</v>
      </c>
      <c r="GO57" s="294">
        <v>5</v>
      </c>
      <c r="GP57" s="374">
        <v>0</v>
      </c>
      <c r="GQ57" s="374">
        <v>0</v>
      </c>
      <c r="GR57" s="374">
        <v>0</v>
      </c>
      <c r="GS57" s="90">
        <v>0</v>
      </c>
      <c r="GT57" s="90">
        <v>0</v>
      </c>
      <c r="GU57" s="90">
        <v>3</v>
      </c>
      <c r="GV57" s="90">
        <v>0</v>
      </c>
      <c r="GW57" s="90">
        <v>0</v>
      </c>
      <c r="GX57" s="90">
        <v>0</v>
      </c>
      <c r="GY57" s="90"/>
      <c r="GZ57" s="90"/>
      <c r="HA57" s="266">
        <f t="shared" si="40"/>
        <v>16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3"/>
      <c r="HO57" s="8">
        <f t="shared" si="42"/>
        <v>0</v>
      </c>
      <c r="HP57" s="8">
        <f t="shared" si="43"/>
        <v>0</v>
      </c>
      <c r="HQ57" s="393">
        <v>280</v>
      </c>
      <c r="HR57" s="266"/>
      <c r="HS57" s="358">
        <v>400</v>
      </c>
      <c r="HT57" s="78"/>
      <c r="HU57" s="78">
        <f t="shared" si="44"/>
        <v>280</v>
      </c>
      <c r="HV57" s="78">
        <f t="shared" si="45"/>
        <v>0</v>
      </c>
      <c r="HW57" s="8"/>
      <c r="HX57" s="8"/>
      <c r="HY57" s="318"/>
      <c r="HZ57" s="318"/>
      <c r="IA57" s="278"/>
      <c r="IB57" s="274"/>
      <c r="IC57" s="181">
        <v>8.9</v>
      </c>
      <c r="ID57" s="294">
        <v>2.2250000000000001</v>
      </c>
      <c r="IE57" s="279"/>
      <c r="IF57" s="279"/>
      <c r="IG57" s="8">
        <f t="shared" si="46"/>
        <v>8.9</v>
      </c>
      <c r="IH57" s="8">
        <f t="shared" si="47"/>
        <v>2.2250000000000001</v>
      </c>
      <c r="II57" s="8">
        <v>80</v>
      </c>
      <c r="IJ57" s="8"/>
      <c r="IK57" s="8"/>
      <c r="IL57" s="8"/>
      <c r="IM57" s="4"/>
      <c r="IN57" s="273"/>
      <c r="IO57" s="8"/>
      <c r="IP57" s="8"/>
      <c r="IQ57" s="8"/>
      <c r="IR57" s="8"/>
      <c r="IS57" s="8"/>
      <c r="IT57" s="8"/>
      <c r="IU57" s="8">
        <f t="shared" si="96"/>
        <v>80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0"/>
      <c r="JF57" s="320"/>
      <c r="JG57" s="8">
        <f t="shared" si="48"/>
        <v>10.31</v>
      </c>
      <c r="JH57" s="8">
        <f t="shared" si="49"/>
        <v>0</v>
      </c>
      <c r="JI57" s="391">
        <v>0</v>
      </c>
      <c r="JJ57" s="391">
        <v>0</v>
      </c>
      <c r="JK57" s="391">
        <v>0</v>
      </c>
      <c r="JL57" s="391">
        <v>0</v>
      </c>
      <c r="JM57" s="294"/>
      <c r="JN57" s="294"/>
      <c r="JO57" s="358">
        <v>51.55</v>
      </c>
      <c r="JP57" s="294">
        <v>11</v>
      </c>
      <c r="JQ57" s="358">
        <v>0</v>
      </c>
      <c r="JR57" s="294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88"/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395">
        <v>25</v>
      </c>
      <c r="LL57" s="294">
        <v>0</v>
      </c>
      <c r="LM57" s="79">
        <v>3.4</v>
      </c>
      <c r="LN57" s="376">
        <v>0</v>
      </c>
      <c r="LO57" s="394">
        <v>1.3000000000000007</v>
      </c>
      <c r="LP57" s="386">
        <v>0</v>
      </c>
      <c r="LQ57" s="75"/>
      <c r="LR57" s="297"/>
      <c r="LS57" s="285"/>
      <c r="LT57" s="285"/>
      <c r="LU57" s="4">
        <f t="shared" si="106"/>
        <v>29.700000000000003</v>
      </c>
      <c r="LV57" s="4">
        <f t="shared" si="62"/>
        <v>0</v>
      </c>
      <c r="LW57" s="286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8">
        <v>25.75</v>
      </c>
      <c r="MF57" s="313"/>
      <c r="MG57" s="75">
        <v>35.020000000000003</v>
      </c>
      <c r="MH57" s="74"/>
      <c r="MI57" s="9"/>
      <c r="MJ57" s="4"/>
      <c r="MK57" s="4">
        <f t="shared" si="65"/>
        <v>60.77</v>
      </c>
      <c r="ML57" s="4">
        <f t="shared" si="66"/>
        <v>0</v>
      </c>
      <c r="MM57" s="379">
        <v>6.8166000000000002</v>
      </c>
      <c r="MN57" s="380">
        <v>0</v>
      </c>
      <c r="MO57" s="110">
        <v>4.0034000000000001</v>
      </c>
      <c r="MP57" s="295">
        <v>0</v>
      </c>
      <c r="MQ57" s="4">
        <f t="shared" si="67"/>
        <v>10.82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80"/>
      <c r="NB57" s="381"/>
      <c r="NC57" s="4">
        <f t="shared" si="73"/>
        <v>0</v>
      </c>
      <c r="ND57" s="4">
        <f t="shared" si="74"/>
        <v>0</v>
      </c>
      <c r="NE57" s="271"/>
      <c r="NF57" s="271"/>
      <c r="NG57" s="271">
        <f t="shared" si="75"/>
        <v>0</v>
      </c>
      <c r="NH57" s="271">
        <f t="shared" si="76"/>
        <v>0</v>
      </c>
      <c r="NI57" s="271"/>
      <c r="NJ57" s="271"/>
      <c r="NK57" s="271">
        <f t="shared" si="77"/>
        <v>0</v>
      </c>
      <c r="NL57" s="271">
        <f t="shared" si="78"/>
        <v>0</v>
      </c>
      <c r="NM57" s="269"/>
      <c r="NN57" s="271"/>
      <c r="NO57" s="271">
        <f t="shared" si="79"/>
        <v>0</v>
      </c>
      <c r="NP57" s="271">
        <f t="shared" si="80"/>
        <v>0</v>
      </c>
      <c r="NQ57" s="382">
        <v>3.67</v>
      </c>
      <c r="NR57" s="351"/>
      <c r="NS57" s="382">
        <v>0</v>
      </c>
      <c r="NT57" s="351"/>
      <c r="NU57" s="382">
        <v>6.2</v>
      </c>
      <c r="NV57" s="351"/>
      <c r="NW57" s="382">
        <v>1.33</v>
      </c>
      <c r="NX57" s="351"/>
      <c r="NY57" s="382">
        <v>2</v>
      </c>
      <c r="NZ57" s="351"/>
      <c r="OA57" s="4">
        <f t="shared" si="100"/>
        <v>11.870000000000001</v>
      </c>
      <c r="OB57" s="4">
        <f t="shared" si="101"/>
        <v>0</v>
      </c>
      <c r="OC57" s="74">
        <v>10</v>
      </c>
      <c r="OD57" s="4"/>
      <c r="OE57" s="384">
        <v>4.66</v>
      </c>
      <c r="OF57" s="4"/>
      <c r="OG57" s="384">
        <v>2</v>
      </c>
      <c r="OH57" s="4"/>
      <c r="OI57" s="74">
        <v>1</v>
      </c>
      <c r="OJ57" s="4"/>
      <c r="OK57" s="4">
        <f t="shared" si="81"/>
        <v>17.66</v>
      </c>
      <c r="OL57" s="4">
        <f t="shared" si="82"/>
        <v>0</v>
      </c>
      <c r="OM57" s="387">
        <v>5.78</v>
      </c>
      <c r="ON57" s="271"/>
      <c r="OO57" s="388">
        <v>1.63</v>
      </c>
      <c r="OP57" s="271"/>
      <c r="OQ57" s="388">
        <v>1.78</v>
      </c>
      <c r="OR57" s="181"/>
      <c r="OS57" s="181">
        <f t="shared" si="107"/>
        <v>7.41</v>
      </c>
      <c r="OT57" s="181">
        <f t="shared" si="84"/>
        <v>0</v>
      </c>
      <c r="OU57" s="271"/>
      <c r="OV57" s="271"/>
      <c r="OW57" s="271">
        <f t="shared" si="102"/>
        <v>0</v>
      </c>
      <c r="OX57" s="271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10.31</v>
      </c>
      <c r="N58" s="71">
        <v>2.0620000000000003</v>
      </c>
      <c r="O58" s="75">
        <v>0</v>
      </c>
      <c r="P58" s="71">
        <v>0</v>
      </c>
      <c r="Q58" s="118"/>
      <c r="R58" s="78"/>
      <c r="S58" s="288"/>
      <c r="T58" s="288"/>
      <c r="U58" s="78"/>
      <c r="V58" s="78"/>
      <c r="W58" s="78">
        <f t="shared" si="16"/>
        <v>10.31</v>
      </c>
      <c r="X58" s="78">
        <f t="shared" si="17"/>
        <v>10.31</v>
      </c>
      <c r="Y58" s="78">
        <v>5</v>
      </c>
      <c r="Z58" s="7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6">
        <v>115</v>
      </c>
      <c r="AL58" s="301">
        <v>34.5</v>
      </c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115</v>
      </c>
      <c r="AV58" s="4">
        <f t="shared" si="90"/>
        <v>34.5</v>
      </c>
      <c r="AW58" s="78">
        <v>2</v>
      </c>
      <c r="AX58" s="78">
        <v>0.85</v>
      </c>
      <c r="AY58" s="281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19</v>
      </c>
      <c r="BF58" s="78">
        <v>2.7056</v>
      </c>
      <c r="BG58" s="305">
        <v>8</v>
      </c>
      <c r="BH58" s="306">
        <v>1.1392</v>
      </c>
      <c r="BI58" s="305"/>
      <c r="BJ58" s="306"/>
      <c r="BK58" s="289">
        <v>3</v>
      </c>
      <c r="BL58" s="78">
        <v>0.42720000000000002</v>
      </c>
      <c r="BM58" s="8"/>
      <c r="BN58" s="8"/>
      <c r="BO58" s="8"/>
      <c r="BP58" s="8"/>
      <c r="BQ58" s="8"/>
      <c r="BR58" s="8"/>
      <c r="BS58" s="2">
        <f t="shared" si="21"/>
        <v>30</v>
      </c>
      <c r="BT58" s="8">
        <f t="shared" si="22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/>
      <c r="CH58" s="287"/>
      <c r="CI58" s="358">
        <v>20.6</v>
      </c>
      <c r="CJ58" s="287">
        <v>6.5</v>
      </c>
      <c r="CK58" s="352"/>
      <c r="CL58" s="352"/>
      <c r="CM58" s="358">
        <v>5.15</v>
      </c>
      <c r="CN58" s="294">
        <v>1.5</v>
      </c>
      <c r="CO58" s="8">
        <f t="shared" si="23"/>
        <v>25.75</v>
      </c>
      <c r="CP58" s="8">
        <f t="shared" si="24"/>
        <v>8</v>
      </c>
      <c r="CQ58" s="390">
        <v>97.628865979381459</v>
      </c>
      <c r="CR58" s="353"/>
      <c r="CS58" s="353"/>
      <c r="CT58" s="270"/>
      <c r="CU58" s="368">
        <v>18.556701030927837</v>
      </c>
      <c r="CV58" s="271"/>
      <c r="CW58" s="369">
        <v>63.814432989690722</v>
      </c>
      <c r="CX58" s="300"/>
      <c r="CY58" s="300"/>
      <c r="CZ58" s="300"/>
      <c r="DA58" s="307">
        <f t="shared" si="104"/>
        <v>180.00000000000003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0">
        <v>41.1</v>
      </c>
      <c r="DL58" s="370">
        <v>13.7</v>
      </c>
      <c r="DM58" s="288">
        <f t="shared" si="29"/>
        <v>41.1</v>
      </c>
      <c r="DN58" s="288">
        <f t="shared" si="30"/>
        <v>13.7</v>
      </c>
      <c r="DO58" s="370">
        <v>39.869999999999997</v>
      </c>
      <c r="DP58" s="370">
        <v>13.29</v>
      </c>
      <c r="DQ58" s="290"/>
      <c r="DR58" s="290"/>
      <c r="DS58" s="8"/>
      <c r="DT58" s="8"/>
      <c r="DU58" s="272"/>
      <c r="DV58" s="273"/>
      <c r="DW58" s="273"/>
      <c r="DX58" s="273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1">
        <v>39.17</v>
      </c>
      <c r="EH58" s="372">
        <v>9.7925000000000004</v>
      </c>
      <c r="EI58" s="91">
        <v>154.63999999999999</v>
      </c>
      <c r="EJ58" s="91">
        <v>38.659999999999997</v>
      </c>
      <c r="EK58" s="288">
        <v>53.61</v>
      </c>
      <c r="EL58" s="291">
        <v>13.4025</v>
      </c>
      <c r="EM58" s="354"/>
      <c r="EN58" s="354"/>
      <c r="EO58" s="292"/>
      <c r="EP58" s="292"/>
      <c r="EQ58" s="8">
        <f t="shared" si="32"/>
        <v>247.42000000000002</v>
      </c>
      <c r="ER58" s="8">
        <f t="shared" si="105"/>
        <v>61.855000000000004</v>
      </c>
      <c r="ES58" s="271"/>
      <c r="ET58" s="271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3">
        <v>29</v>
      </c>
      <c r="FB58" s="293"/>
      <c r="FC58" s="110">
        <v>0</v>
      </c>
      <c r="FD58" s="289"/>
      <c r="FE58" s="8"/>
      <c r="FF58" s="8"/>
      <c r="FG58" s="275"/>
      <c r="FH58" s="276"/>
      <c r="FI58" s="8"/>
      <c r="FJ58" s="8"/>
      <c r="FK58" s="8"/>
      <c r="FL58" s="8"/>
      <c r="FM58" s="289"/>
      <c r="FN58" s="289"/>
      <c r="FO58" s="4"/>
      <c r="FP58" s="8"/>
      <c r="FQ58" s="277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71"/>
      <c r="GJ58" s="71"/>
      <c r="GK58" s="294">
        <v>8</v>
      </c>
      <c r="GL58" s="294">
        <v>0</v>
      </c>
      <c r="GM58" s="90">
        <v>0</v>
      </c>
      <c r="GN58" s="90">
        <v>0</v>
      </c>
      <c r="GO58" s="294">
        <v>5</v>
      </c>
      <c r="GP58" s="374">
        <v>0</v>
      </c>
      <c r="GQ58" s="374">
        <v>0</v>
      </c>
      <c r="GR58" s="374">
        <v>0</v>
      </c>
      <c r="GS58" s="90">
        <v>0</v>
      </c>
      <c r="GT58" s="90">
        <v>0</v>
      </c>
      <c r="GU58" s="90">
        <v>3</v>
      </c>
      <c r="GV58" s="90">
        <v>0</v>
      </c>
      <c r="GW58" s="90">
        <v>0</v>
      </c>
      <c r="GX58" s="90">
        <v>0</v>
      </c>
      <c r="GY58" s="90"/>
      <c r="GZ58" s="90"/>
      <c r="HA58" s="266">
        <f t="shared" si="40"/>
        <v>16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3"/>
      <c r="HO58" s="8">
        <f t="shared" si="42"/>
        <v>0</v>
      </c>
      <c r="HP58" s="8">
        <f t="shared" si="43"/>
        <v>0</v>
      </c>
      <c r="HQ58" s="393">
        <v>280</v>
      </c>
      <c r="HR58" s="266"/>
      <c r="HS58" s="358">
        <v>400</v>
      </c>
      <c r="HT58" s="78"/>
      <c r="HU58" s="78">
        <f t="shared" si="44"/>
        <v>280</v>
      </c>
      <c r="HV58" s="78">
        <f t="shared" si="45"/>
        <v>0</v>
      </c>
      <c r="HW58" s="8"/>
      <c r="HX58" s="8"/>
      <c r="HY58" s="318"/>
      <c r="HZ58" s="318"/>
      <c r="IA58" s="278"/>
      <c r="IB58" s="274"/>
      <c r="IC58" s="181">
        <v>8.9</v>
      </c>
      <c r="ID58" s="294">
        <v>2.2250000000000001</v>
      </c>
      <c r="IE58" s="279"/>
      <c r="IF58" s="279"/>
      <c r="IG58" s="8">
        <f t="shared" si="46"/>
        <v>8.9</v>
      </c>
      <c r="IH58" s="8">
        <f t="shared" si="47"/>
        <v>2.2250000000000001</v>
      </c>
      <c r="II58" s="8">
        <v>80</v>
      </c>
      <c r="IJ58" s="8"/>
      <c r="IK58" s="8"/>
      <c r="IL58" s="8"/>
      <c r="IM58" s="4"/>
      <c r="IN58" s="273"/>
      <c r="IO58" s="8"/>
      <c r="IP58" s="8"/>
      <c r="IQ58" s="8"/>
      <c r="IR58" s="8"/>
      <c r="IS58" s="8"/>
      <c r="IT58" s="8"/>
      <c r="IU58" s="8">
        <f t="shared" si="96"/>
        <v>80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0"/>
      <c r="JF58" s="320"/>
      <c r="JG58" s="8">
        <f t="shared" si="48"/>
        <v>10.31</v>
      </c>
      <c r="JH58" s="8">
        <f t="shared" si="49"/>
        <v>0</v>
      </c>
      <c r="JI58" s="391">
        <v>0</v>
      </c>
      <c r="JJ58" s="391">
        <v>0</v>
      </c>
      <c r="JK58" s="391">
        <v>0</v>
      </c>
      <c r="JL58" s="391">
        <v>0</v>
      </c>
      <c r="JM58" s="294"/>
      <c r="JN58" s="294"/>
      <c r="JO58" s="358">
        <v>51.55</v>
      </c>
      <c r="JP58" s="294">
        <v>11</v>
      </c>
      <c r="JQ58" s="358">
        <v>0</v>
      </c>
      <c r="JR58" s="294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88"/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395">
        <v>25</v>
      </c>
      <c r="LL58" s="294">
        <v>0</v>
      </c>
      <c r="LM58" s="79">
        <v>3.4</v>
      </c>
      <c r="LN58" s="376">
        <v>0</v>
      </c>
      <c r="LO58" s="394">
        <v>1.3000000000000007</v>
      </c>
      <c r="LP58" s="386">
        <v>0</v>
      </c>
      <c r="LQ58" s="75"/>
      <c r="LR58" s="297"/>
      <c r="LS58" s="285"/>
      <c r="LT58" s="285"/>
      <c r="LU58" s="4">
        <f t="shared" si="106"/>
        <v>29.700000000000003</v>
      </c>
      <c r="LV58" s="4">
        <f t="shared" si="62"/>
        <v>0</v>
      </c>
      <c r="LW58" s="286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8">
        <v>25.75</v>
      </c>
      <c r="MF58" s="313"/>
      <c r="MG58" s="75">
        <v>35.020000000000003</v>
      </c>
      <c r="MH58" s="74"/>
      <c r="MI58" s="9"/>
      <c r="MJ58" s="4"/>
      <c r="MK58" s="4">
        <f t="shared" si="65"/>
        <v>60.77</v>
      </c>
      <c r="ML58" s="4">
        <f t="shared" si="66"/>
        <v>0</v>
      </c>
      <c r="MM58" s="379">
        <v>6.8480999999999996</v>
      </c>
      <c r="MN58" s="380">
        <v>0</v>
      </c>
      <c r="MO58" s="110">
        <v>4.0218999999999996</v>
      </c>
      <c r="MP58" s="295">
        <v>0</v>
      </c>
      <c r="MQ58" s="4">
        <f t="shared" si="67"/>
        <v>10.87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80"/>
      <c r="NB58" s="381"/>
      <c r="NC58" s="4">
        <f t="shared" si="73"/>
        <v>0</v>
      </c>
      <c r="ND58" s="4">
        <f t="shared" si="74"/>
        <v>0</v>
      </c>
      <c r="NE58" s="271"/>
      <c r="NF58" s="271"/>
      <c r="NG58" s="271">
        <f t="shared" si="75"/>
        <v>0</v>
      </c>
      <c r="NH58" s="271">
        <f t="shared" si="76"/>
        <v>0</v>
      </c>
      <c r="NI58" s="271"/>
      <c r="NJ58" s="271"/>
      <c r="NK58" s="271">
        <f t="shared" si="77"/>
        <v>0</v>
      </c>
      <c r="NL58" s="271">
        <f t="shared" si="78"/>
        <v>0</v>
      </c>
      <c r="NM58" s="269"/>
      <c r="NN58" s="271"/>
      <c r="NO58" s="271">
        <f t="shared" si="79"/>
        <v>0</v>
      </c>
      <c r="NP58" s="271">
        <f t="shared" si="80"/>
        <v>0</v>
      </c>
      <c r="NQ58" s="382">
        <v>3.67</v>
      </c>
      <c r="NR58" s="351"/>
      <c r="NS58" s="382">
        <v>0</v>
      </c>
      <c r="NT58" s="351"/>
      <c r="NU58" s="382">
        <v>6.2</v>
      </c>
      <c r="NV58" s="351"/>
      <c r="NW58" s="382">
        <v>1.33</v>
      </c>
      <c r="NX58" s="351"/>
      <c r="NY58" s="382">
        <v>2</v>
      </c>
      <c r="NZ58" s="351"/>
      <c r="OA58" s="4">
        <f t="shared" si="100"/>
        <v>11.870000000000001</v>
      </c>
      <c r="OB58" s="4">
        <f t="shared" si="101"/>
        <v>0</v>
      </c>
      <c r="OC58" s="74">
        <v>10</v>
      </c>
      <c r="OD58" s="4"/>
      <c r="OE58" s="384">
        <v>4.66</v>
      </c>
      <c r="OF58" s="4"/>
      <c r="OG58" s="384">
        <v>2</v>
      </c>
      <c r="OH58" s="4"/>
      <c r="OI58" s="74">
        <v>1</v>
      </c>
      <c r="OJ58" s="4"/>
      <c r="OK58" s="4">
        <f t="shared" si="81"/>
        <v>17.66</v>
      </c>
      <c r="OL58" s="4">
        <f t="shared" si="82"/>
        <v>0</v>
      </c>
      <c r="OM58" s="387">
        <v>5.84</v>
      </c>
      <c r="ON58" s="271"/>
      <c r="OO58" s="388">
        <v>1.64</v>
      </c>
      <c r="OP58" s="271"/>
      <c r="OQ58" s="388">
        <v>1.79</v>
      </c>
      <c r="OR58" s="181"/>
      <c r="OS58" s="181">
        <f t="shared" si="107"/>
        <v>7.4799999999999995</v>
      </c>
      <c r="OT58" s="181">
        <f t="shared" si="84"/>
        <v>0</v>
      </c>
      <c r="OU58" s="271"/>
      <c r="OV58" s="271"/>
      <c r="OW58" s="271">
        <f t="shared" si="102"/>
        <v>0</v>
      </c>
      <c r="OX58" s="271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10.31</v>
      </c>
      <c r="N59" s="71">
        <v>2.0620000000000003</v>
      </c>
      <c r="O59" s="75">
        <v>0</v>
      </c>
      <c r="P59" s="71">
        <v>0</v>
      </c>
      <c r="Q59" s="118"/>
      <c r="R59" s="78"/>
      <c r="S59" s="288"/>
      <c r="T59" s="288"/>
      <c r="U59" s="78"/>
      <c r="V59" s="78"/>
      <c r="W59" s="78">
        <f t="shared" si="16"/>
        <v>10.31</v>
      </c>
      <c r="X59" s="78">
        <f t="shared" si="17"/>
        <v>10.31</v>
      </c>
      <c r="Y59" s="78">
        <v>5</v>
      </c>
      <c r="Z59" s="7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6">
        <v>115</v>
      </c>
      <c r="AL59" s="301">
        <v>34.5</v>
      </c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115</v>
      </c>
      <c r="AV59" s="4">
        <f t="shared" si="90"/>
        <v>34.5</v>
      </c>
      <c r="AW59" s="78">
        <v>2</v>
      </c>
      <c r="AX59" s="78">
        <v>0.85</v>
      </c>
      <c r="AY59" s="281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19</v>
      </c>
      <c r="BF59" s="78">
        <v>2.7056</v>
      </c>
      <c r="BG59" s="305">
        <v>8</v>
      </c>
      <c r="BH59" s="306">
        <v>1.1392</v>
      </c>
      <c r="BI59" s="305"/>
      <c r="BJ59" s="306"/>
      <c r="BK59" s="289">
        <v>3</v>
      </c>
      <c r="BL59" s="78">
        <v>0.42720000000000002</v>
      </c>
      <c r="BM59" s="8"/>
      <c r="BN59" s="8"/>
      <c r="BO59" s="8"/>
      <c r="BP59" s="8"/>
      <c r="BQ59" s="8"/>
      <c r="BR59" s="8"/>
      <c r="BS59" s="2">
        <f t="shared" si="21"/>
        <v>30</v>
      </c>
      <c r="BT59" s="8">
        <f t="shared" si="22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/>
      <c r="CH59" s="287"/>
      <c r="CI59" s="358">
        <v>20.6</v>
      </c>
      <c r="CJ59" s="287">
        <v>6.5</v>
      </c>
      <c r="CK59" s="352"/>
      <c r="CL59" s="352"/>
      <c r="CM59" s="358">
        <v>5.15</v>
      </c>
      <c r="CN59" s="294">
        <v>1.5</v>
      </c>
      <c r="CO59" s="8">
        <f t="shared" si="23"/>
        <v>25.75</v>
      </c>
      <c r="CP59" s="8">
        <f t="shared" si="24"/>
        <v>8</v>
      </c>
      <c r="CQ59" s="390">
        <v>97.628865979381459</v>
      </c>
      <c r="CR59" s="353"/>
      <c r="CS59" s="353"/>
      <c r="CT59" s="270"/>
      <c r="CU59" s="368">
        <v>18.556701030927837</v>
      </c>
      <c r="CV59" s="271"/>
      <c r="CW59" s="369">
        <v>63.814432989690722</v>
      </c>
      <c r="CX59" s="300"/>
      <c r="CY59" s="300"/>
      <c r="CZ59" s="300"/>
      <c r="DA59" s="307">
        <f t="shared" si="104"/>
        <v>180.00000000000003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0">
        <v>41.1</v>
      </c>
      <c r="DL59" s="370">
        <v>13.7</v>
      </c>
      <c r="DM59" s="288">
        <f t="shared" si="29"/>
        <v>41.1</v>
      </c>
      <c r="DN59" s="288">
        <f t="shared" si="30"/>
        <v>13.7</v>
      </c>
      <c r="DO59" s="370">
        <v>39.869999999999997</v>
      </c>
      <c r="DP59" s="370">
        <v>13.29</v>
      </c>
      <c r="DQ59" s="290"/>
      <c r="DR59" s="290"/>
      <c r="DS59" s="8"/>
      <c r="DT59" s="8"/>
      <c r="DU59" s="272"/>
      <c r="DV59" s="273"/>
      <c r="DW59" s="273"/>
      <c r="DX59" s="273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1">
        <v>39.17</v>
      </c>
      <c r="EH59" s="372">
        <v>9.7925000000000004</v>
      </c>
      <c r="EI59" s="91">
        <v>154.63999999999999</v>
      </c>
      <c r="EJ59" s="91">
        <v>38.659999999999997</v>
      </c>
      <c r="EK59" s="288">
        <v>53.61</v>
      </c>
      <c r="EL59" s="291">
        <v>13.4025</v>
      </c>
      <c r="EM59" s="354"/>
      <c r="EN59" s="354"/>
      <c r="EO59" s="292"/>
      <c r="EP59" s="292"/>
      <c r="EQ59" s="8">
        <f t="shared" si="32"/>
        <v>247.42000000000002</v>
      </c>
      <c r="ER59" s="8">
        <f t="shared" si="105"/>
        <v>61.855000000000004</v>
      </c>
      <c r="ES59" s="271"/>
      <c r="ET59" s="271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3">
        <v>29</v>
      </c>
      <c r="FB59" s="293"/>
      <c r="FC59" s="110">
        <v>0</v>
      </c>
      <c r="FD59" s="289"/>
      <c r="FE59" s="8"/>
      <c r="FF59" s="8"/>
      <c r="FG59" s="275"/>
      <c r="FH59" s="276"/>
      <c r="FI59" s="8"/>
      <c r="FJ59" s="8"/>
      <c r="FK59" s="8"/>
      <c r="FL59" s="8"/>
      <c r="FM59" s="289"/>
      <c r="FN59" s="289"/>
      <c r="FO59" s="4"/>
      <c r="FP59" s="8"/>
      <c r="FQ59" s="277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71"/>
      <c r="GJ59" s="71"/>
      <c r="GK59" s="294">
        <v>8</v>
      </c>
      <c r="GL59" s="294">
        <v>0</v>
      </c>
      <c r="GM59" s="90">
        <v>0</v>
      </c>
      <c r="GN59" s="90">
        <v>0</v>
      </c>
      <c r="GO59" s="294">
        <v>5</v>
      </c>
      <c r="GP59" s="374">
        <v>0</v>
      </c>
      <c r="GQ59" s="374">
        <v>0</v>
      </c>
      <c r="GR59" s="374">
        <v>0</v>
      </c>
      <c r="GS59" s="90">
        <v>0</v>
      </c>
      <c r="GT59" s="90">
        <v>0</v>
      </c>
      <c r="GU59" s="90">
        <v>3</v>
      </c>
      <c r="GV59" s="90">
        <v>0</v>
      </c>
      <c r="GW59" s="90">
        <v>0</v>
      </c>
      <c r="GX59" s="90">
        <v>0</v>
      </c>
      <c r="GY59" s="90"/>
      <c r="GZ59" s="90"/>
      <c r="HA59" s="266">
        <f t="shared" si="40"/>
        <v>16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3"/>
      <c r="HO59" s="8">
        <f t="shared" si="42"/>
        <v>0</v>
      </c>
      <c r="HP59" s="8">
        <f t="shared" si="43"/>
        <v>0</v>
      </c>
      <c r="HQ59" s="393">
        <v>280</v>
      </c>
      <c r="HR59" s="266"/>
      <c r="HS59" s="358">
        <v>400</v>
      </c>
      <c r="HT59" s="78"/>
      <c r="HU59" s="78">
        <f t="shared" si="44"/>
        <v>280</v>
      </c>
      <c r="HV59" s="78">
        <f t="shared" si="45"/>
        <v>0</v>
      </c>
      <c r="HW59" s="8"/>
      <c r="HX59" s="8"/>
      <c r="HY59" s="318"/>
      <c r="HZ59" s="318"/>
      <c r="IA59" s="278"/>
      <c r="IB59" s="274"/>
      <c r="IC59" s="181">
        <v>8.9</v>
      </c>
      <c r="ID59" s="294">
        <v>2.2250000000000001</v>
      </c>
      <c r="IE59" s="279"/>
      <c r="IF59" s="279"/>
      <c r="IG59" s="8">
        <f t="shared" si="46"/>
        <v>8.9</v>
      </c>
      <c r="IH59" s="8">
        <f t="shared" si="47"/>
        <v>2.2250000000000001</v>
      </c>
      <c r="II59" s="8">
        <v>80</v>
      </c>
      <c r="IJ59" s="8"/>
      <c r="IK59" s="8"/>
      <c r="IL59" s="8"/>
      <c r="IM59" s="4"/>
      <c r="IN59" s="273"/>
      <c r="IO59" s="8"/>
      <c r="IP59" s="8"/>
      <c r="IQ59" s="8"/>
      <c r="IR59" s="8"/>
      <c r="IS59" s="8"/>
      <c r="IT59" s="8"/>
      <c r="IU59" s="8">
        <f t="shared" si="96"/>
        <v>80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0"/>
      <c r="JF59" s="320"/>
      <c r="JG59" s="8">
        <f t="shared" si="48"/>
        <v>10.31</v>
      </c>
      <c r="JH59" s="8">
        <f t="shared" si="49"/>
        <v>0</v>
      </c>
      <c r="JI59" s="391">
        <v>0</v>
      </c>
      <c r="JJ59" s="391">
        <v>0</v>
      </c>
      <c r="JK59" s="391">
        <v>0</v>
      </c>
      <c r="JL59" s="391">
        <v>0</v>
      </c>
      <c r="JM59" s="294"/>
      <c r="JN59" s="294"/>
      <c r="JO59" s="358">
        <v>51.55</v>
      </c>
      <c r="JP59" s="294">
        <v>11</v>
      </c>
      <c r="JQ59" s="358">
        <v>0</v>
      </c>
      <c r="JR59" s="294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88"/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395">
        <v>25</v>
      </c>
      <c r="LL59" s="294">
        <v>0</v>
      </c>
      <c r="LM59" s="79">
        <v>3.4</v>
      </c>
      <c r="LN59" s="376">
        <v>0</v>
      </c>
      <c r="LO59" s="394">
        <v>1.3000000000000007</v>
      </c>
      <c r="LP59" s="386">
        <v>0</v>
      </c>
      <c r="LQ59" s="75"/>
      <c r="LR59" s="297"/>
      <c r="LS59" s="285"/>
      <c r="LT59" s="285"/>
      <c r="LU59" s="4">
        <f t="shared" si="106"/>
        <v>29.700000000000003</v>
      </c>
      <c r="LV59" s="4">
        <f t="shared" si="62"/>
        <v>0</v>
      </c>
      <c r="LW59" s="286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8">
        <v>25.75</v>
      </c>
      <c r="MF59" s="313"/>
      <c r="MG59" s="75">
        <v>35.020000000000003</v>
      </c>
      <c r="MH59" s="74"/>
      <c r="MI59" s="9"/>
      <c r="MJ59" s="4"/>
      <c r="MK59" s="4">
        <f t="shared" si="65"/>
        <v>60.77</v>
      </c>
      <c r="ML59" s="4">
        <f t="shared" si="66"/>
        <v>0</v>
      </c>
      <c r="MM59" s="379">
        <v>6.8480999999999996</v>
      </c>
      <c r="MN59" s="380">
        <v>0</v>
      </c>
      <c r="MO59" s="110">
        <v>4.0218999999999996</v>
      </c>
      <c r="MP59" s="295">
        <v>0</v>
      </c>
      <c r="MQ59" s="4">
        <f t="shared" si="67"/>
        <v>10.87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80"/>
      <c r="NB59" s="381"/>
      <c r="NC59" s="4">
        <f t="shared" si="73"/>
        <v>0</v>
      </c>
      <c r="ND59" s="4">
        <f t="shared" si="74"/>
        <v>0</v>
      </c>
      <c r="NE59" s="271"/>
      <c r="NF59" s="271"/>
      <c r="NG59" s="271">
        <f t="shared" si="75"/>
        <v>0</v>
      </c>
      <c r="NH59" s="271">
        <f t="shared" si="76"/>
        <v>0</v>
      </c>
      <c r="NI59" s="271"/>
      <c r="NJ59" s="271"/>
      <c r="NK59" s="271">
        <f t="shared" si="77"/>
        <v>0</v>
      </c>
      <c r="NL59" s="271">
        <f t="shared" si="78"/>
        <v>0</v>
      </c>
      <c r="NM59" s="269"/>
      <c r="NN59" s="271"/>
      <c r="NO59" s="271">
        <f t="shared" si="79"/>
        <v>0</v>
      </c>
      <c r="NP59" s="271">
        <f t="shared" si="80"/>
        <v>0</v>
      </c>
      <c r="NQ59" s="382">
        <v>3.67</v>
      </c>
      <c r="NR59" s="351"/>
      <c r="NS59" s="382">
        <v>0</v>
      </c>
      <c r="NT59" s="351"/>
      <c r="NU59" s="382">
        <v>6.2</v>
      </c>
      <c r="NV59" s="351"/>
      <c r="NW59" s="382">
        <v>1.33</v>
      </c>
      <c r="NX59" s="351"/>
      <c r="NY59" s="382">
        <v>2</v>
      </c>
      <c r="NZ59" s="351"/>
      <c r="OA59" s="4">
        <f t="shared" si="100"/>
        <v>11.870000000000001</v>
      </c>
      <c r="OB59" s="4">
        <f t="shared" si="101"/>
        <v>0</v>
      </c>
      <c r="OC59" s="74">
        <v>10</v>
      </c>
      <c r="OD59" s="4"/>
      <c r="OE59" s="384">
        <v>4.66</v>
      </c>
      <c r="OF59" s="4"/>
      <c r="OG59" s="384">
        <v>2</v>
      </c>
      <c r="OH59" s="4"/>
      <c r="OI59" s="74">
        <v>1</v>
      </c>
      <c r="OJ59" s="4"/>
      <c r="OK59" s="4">
        <f t="shared" si="81"/>
        <v>17.66</v>
      </c>
      <c r="OL59" s="4">
        <f t="shared" si="82"/>
        <v>0</v>
      </c>
      <c r="OM59" s="387">
        <v>6.11</v>
      </c>
      <c r="ON59" s="271"/>
      <c r="OO59" s="388">
        <v>1.72</v>
      </c>
      <c r="OP59" s="271"/>
      <c r="OQ59" s="388">
        <v>1.88</v>
      </c>
      <c r="OR59" s="181"/>
      <c r="OS59" s="181">
        <f t="shared" si="107"/>
        <v>7.83</v>
      </c>
      <c r="OT59" s="181">
        <f t="shared" si="84"/>
        <v>0</v>
      </c>
      <c r="OU59" s="271"/>
      <c r="OV59" s="271"/>
      <c r="OW59" s="271">
        <f t="shared" si="102"/>
        <v>0</v>
      </c>
      <c r="OX59" s="271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10.31</v>
      </c>
      <c r="N60" s="71">
        <v>2.0620000000000003</v>
      </c>
      <c r="O60" s="75">
        <v>0</v>
      </c>
      <c r="P60" s="71">
        <v>0</v>
      </c>
      <c r="Q60" s="118"/>
      <c r="R60" s="78"/>
      <c r="S60" s="288"/>
      <c r="T60" s="288"/>
      <c r="U60" s="78"/>
      <c r="V60" s="78"/>
      <c r="W60" s="78">
        <f t="shared" si="16"/>
        <v>10.31</v>
      </c>
      <c r="X60" s="78">
        <f t="shared" si="17"/>
        <v>10.31</v>
      </c>
      <c r="Y60" s="78">
        <v>5</v>
      </c>
      <c r="Z60" s="7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6">
        <v>115</v>
      </c>
      <c r="AL60" s="301">
        <v>34.5</v>
      </c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115</v>
      </c>
      <c r="AV60" s="4">
        <f t="shared" si="90"/>
        <v>34.5</v>
      </c>
      <c r="AW60" s="78">
        <v>2</v>
      </c>
      <c r="AX60" s="78">
        <v>0.85</v>
      </c>
      <c r="AY60" s="281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19</v>
      </c>
      <c r="BF60" s="78">
        <v>2.7056</v>
      </c>
      <c r="BG60" s="305">
        <v>8</v>
      </c>
      <c r="BH60" s="306">
        <v>1.1392</v>
      </c>
      <c r="BI60" s="305"/>
      <c r="BJ60" s="306"/>
      <c r="BK60" s="289">
        <v>3</v>
      </c>
      <c r="BL60" s="78">
        <v>0.42720000000000002</v>
      </c>
      <c r="BM60" s="8"/>
      <c r="BN60" s="8"/>
      <c r="BO60" s="8"/>
      <c r="BP60" s="8"/>
      <c r="BQ60" s="8"/>
      <c r="BR60" s="8"/>
      <c r="BS60" s="2">
        <f t="shared" si="21"/>
        <v>30</v>
      </c>
      <c r="BT60" s="8">
        <f t="shared" si="22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/>
      <c r="CH60" s="287"/>
      <c r="CI60" s="358">
        <v>20.6</v>
      </c>
      <c r="CJ60" s="287">
        <v>6.5</v>
      </c>
      <c r="CK60" s="352"/>
      <c r="CL60" s="352"/>
      <c r="CM60" s="358">
        <v>5.15</v>
      </c>
      <c r="CN60" s="294">
        <v>1.5</v>
      </c>
      <c r="CO60" s="8">
        <f t="shared" si="23"/>
        <v>25.75</v>
      </c>
      <c r="CP60" s="8">
        <f t="shared" si="24"/>
        <v>8</v>
      </c>
      <c r="CQ60" s="390">
        <v>97.628865979381459</v>
      </c>
      <c r="CR60" s="353"/>
      <c r="CS60" s="353"/>
      <c r="CT60" s="270"/>
      <c r="CU60" s="368">
        <v>18.556701030927837</v>
      </c>
      <c r="CV60" s="271"/>
      <c r="CW60" s="369">
        <v>63.814432989690722</v>
      </c>
      <c r="CX60" s="300"/>
      <c r="CY60" s="300"/>
      <c r="CZ60" s="300"/>
      <c r="DA60" s="307">
        <f t="shared" si="104"/>
        <v>180.00000000000003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0">
        <v>41.1</v>
      </c>
      <c r="DL60" s="370">
        <v>13.7</v>
      </c>
      <c r="DM60" s="288">
        <f t="shared" si="29"/>
        <v>41.1</v>
      </c>
      <c r="DN60" s="288">
        <f t="shared" si="30"/>
        <v>13.7</v>
      </c>
      <c r="DO60" s="370">
        <v>39.869999999999997</v>
      </c>
      <c r="DP60" s="370">
        <v>13.29</v>
      </c>
      <c r="DQ60" s="290"/>
      <c r="DR60" s="290"/>
      <c r="DS60" s="8"/>
      <c r="DT60" s="8"/>
      <c r="DU60" s="272"/>
      <c r="DV60" s="273"/>
      <c r="DW60" s="273"/>
      <c r="DX60" s="273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1">
        <v>39.17</v>
      </c>
      <c r="EH60" s="372">
        <v>9.7925000000000004</v>
      </c>
      <c r="EI60" s="91">
        <v>154.63999999999999</v>
      </c>
      <c r="EJ60" s="91">
        <v>38.659999999999997</v>
      </c>
      <c r="EK60" s="288">
        <v>53.61</v>
      </c>
      <c r="EL60" s="291">
        <v>13.4025</v>
      </c>
      <c r="EM60" s="354"/>
      <c r="EN60" s="354"/>
      <c r="EO60" s="292"/>
      <c r="EP60" s="292"/>
      <c r="EQ60" s="8">
        <f t="shared" si="32"/>
        <v>247.42000000000002</v>
      </c>
      <c r="ER60" s="8">
        <f t="shared" si="105"/>
        <v>61.855000000000004</v>
      </c>
      <c r="ES60" s="271"/>
      <c r="ET60" s="271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3">
        <v>29</v>
      </c>
      <c r="FB60" s="293"/>
      <c r="FC60" s="110">
        <v>0</v>
      </c>
      <c r="FD60" s="289"/>
      <c r="FE60" s="8"/>
      <c r="FF60" s="8"/>
      <c r="FG60" s="275"/>
      <c r="FH60" s="276"/>
      <c r="FI60" s="8"/>
      <c r="FJ60" s="8"/>
      <c r="FK60" s="8"/>
      <c r="FL60" s="8"/>
      <c r="FM60" s="289"/>
      <c r="FN60" s="289"/>
      <c r="FO60" s="4"/>
      <c r="FP60" s="8"/>
      <c r="FQ60" s="277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71"/>
      <c r="GJ60" s="71"/>
      <c r="GK60" s="294">
        <v>8</v>
      </c>
      <c r="GL60" s="294">
        <v>0</v>
      </c>
      <c r="GM60" s="90">
        <v>0</v>
      </c>
      <c r="GN60" s="90">
        <v>0</v>
      </c>
      <c r="GO60" s="294">
        <v>5</v>
      </c>
      <c r="GP60" s="374">
        <v>0</v>
      </c>
      <c r="GQ60" s="374">
        <v>0</v>
      </c>
      <c r="GR60" s="374">
        <v>0</v>
      </c>
      <c r="GS60" s="90">
        <v>0</v>
      </c>
      <c r="GT60" s="90">
        <v>0</v>
      </c>
      <c r="GU60" s="90">
        <v>3</v>
      </c>
      <c r="GV60" s="90">
        <v>0</v>
      </c>
      <c r="GW60" s="90">
        <v>0</v>
      </c>
      <c r="GX60" s="90">
        <v>0</v>
      </c>
      <c r="GY60" s="90"/>
      <c r="GZ60" s="90"/>
      <c r="HA60" s="266">
        <f t="shared" si="40"/>
        <v>16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3"/>
      <c r="HO60" s="8">
        <f t="shared" si="42"/>
        <v>0</v>
      </c>
      <c r="HP60" s="8">
        <f t="shared" si="43"/>
        <v>0</v>
      </c>
      <c r="HQ60" s="393">
        <v>280</v>
      </c>
      <c r="HR60" s="266"/>
      <c r="HS60" s="358">
        <v>400</v>
      </c>
      <c r="HT60" s="78"/>
      <c r="HU60" s="78">
        <f t="shared" si="44"/>
        <v>280</v>
      </c>
      <c r="HV60" s="78">
        <f t="shared" si="45"/>
        <v>0</v>
      </c>
      <c r="HW60" s="8"/>
      <c r="HX60" s="8"/>
      <c r="HY60" s="318"/>
      <c r="HZ60" s="318"/>
      <c r="IA60" s="278"/>
      <c r="IB60" s="274"/>
      <c r="IC60" s="181">
        <v>8.9</v>
      </c>
      <c r="ID60" s="294">
        <v>2.2250000000000001</v>
      </c>
      <c r="IE60" s="279"/>
      <c r="IF60" s="279"/>
      <c r="IG60" s="8">
        <f t="shared" si="46"/>
        <v>8.9</v>
      </c>
      <c r="IH60" s="8">
        <f t="shared" si="47"/>
        <v>2.2250000000000001</v>
      </c>
      <c r="II60" s="8">
        <v>80</v>
      </c>
      <c r="IJ60" s="8"/>
      <c r="IK60" s="8"/>
      <c r="IL60" s="8"/>
      <c r="IM60" s="4"/>
      <c r="IN60" s="273"/>
      <c r="IO60" s="8"/>
      <c r="IP60" s="8"/>
      <c r="IQ60" s="8"/>
      <c r="IR60" s="8"/>
      <c r="IS60" s="8"/>
      <c r="IT60" s="8"/>
      <c r="IU60" s="8">
        <f t="shared" si="96"/>
        <v>80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0"/>
      <c r="JF60" s="320"/>
      <c r="JG60" s="8">
        <f t="shared" si="48"/>
        <v>10.31</v>
      </c>
      <c r="JH60" s="8">
        <f t="shared" si="49"/>
        <v>0</v>
      </c>
      <c r="JI60" s="391">
        <v>0</v>
      </c>
      <c r="JJ60" s="391">
        <v>0</v>
      </c>
      <c r="JK60" s="391">
        <v>0</v>
      </c>
      <c r="JL60" s="391">
        <v>0</v>
      </c>
      <c r="JM60" s="294"/>
      <c r="JN60" s="294"/>
      <c r="JO60" s="358">
        <v>51.55</v>
      </c>
      <c r="JP60" s="294">
        <v>11</v>
      </c>
      <c r="JQ60" s="358">
        <v>0</v>
      </c>
      <c r="JR60" s="294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88"/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395">
        <v>25</v>
      </c>
      <c r="LL60" s="294">
        <v>0</v>
      </c>
      <c r="LM60" s="79">
        <v>3.4</v>
      </c>
      <c r="LN60" s="376">
        <v>0</v>
      </c>
      <c r="LO60" s="394">
        <v>1.3000000000000007</v>
      </c>
      <c r="LP60" s="386">
        <v>0</v>
      </c>
      <c r="LQ60" s="75"/>
      <c r="LR60" s="297"/>
      <c r="LS60" s="285"/>
      <c r="LT60" s="285"/>
      <c r="LU60" s="4">
        <f t="shared" si="106"/>
        <v>29.700000000000003</v>
      </c>
      <c r="LV60" s="4">
        <f t="shared" si="62"/>
        <v>0</v>
      </c>
      <c r="LW60" s="286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8">
        <v>25.75</v>
      </c>
      <c r="MF60" s="313"/>
      <c r="MG60" s="75">
        <v>35.020000000000003</v>
      </c>
      <c r="MH60" s="74"/>
      <c r="MI60" s="9"/>
      <c r="MJ60" s="4"/>
      <c r="MK60" s="4">
        <f t="shared" si="65"/>
        <v>60.77</v>
      </c>
      <c r="ML60" s="4">
        <f t="shared" si="66"/>
        <v>0</v>
      </c>
      <c r="MM60" s="379">
        <v>6.8166000000000002</v>
      </c>
      <c r="MN60" s="380">
        <v>0</v>
      </c>
      <c r="MO60" s="110">
        <v>4.0034000000000001</v>
      </c>
      <c r="MP60" s="295">
        <v>0</v>
      </c>
      <c r="MQ60" s="4">
        <f t="shared" si="67"/>
        <v>10.82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80"/>
      <c r="NB60" s="381"/>
      <c r="NC60" s="4">
        <f t="shared" si="73"/>
        <v>0</v>
      </c>
      <c r="ND60" s="4">
        <f t="shared" si="74"/>
        <v>0</v>
      </c>
      <c r="NE60" s="271"/>
      <c r="NF60" s="271"/>
      <c r="NG60" s="271">
        <f t="shared" si="75"/>
        <v>0</v>
      </c>
      <c r="NH60" s="271">
        <f t="shared" si="76"/>
        <v>0</v>
      </c>
      <c r="NI60" s="271"/>
      <c r="NJ60" s="271"/>
      <c r="NK60" s="271">
        <f t="shared" si="77"/>
        <v>0</v>
      </c>
      <c r="NL60" s="271">
        <f t="shared" si="78"/>
        <v>0</v>
      </c>
      <c r="NM60" s="269"/>
      <c r="NN60" s="271"/>
      <c r="NO60" s="271">
        <f t="shared" si="79"/>
        <v>0</v>
      </c>
      <c r="NP60" s="271">
        <f t="shared" si="80"/>
        <v>0</v>
      </c>
      <c r="NQ60" s="382">
        <v>3.67</v>
      </c>
      <c r="NR60" s="351"/>
      <c r="NS60" s="382">
        <v>0</v>
      </c>
      <c r="NT60" s="351"/>
      <c r="NU60" s="382">
        <v>6.2</v>
      </c>
      <c r="NV60" s="351"/>
      <c r="NW60" s="382">
        <v>1.33</v>
      </c>
      <c r="NX60" s="351"/>
      <c r="NY60" s="382">
        <v>2</v>
      </c>
      <c r="NZ60" s="351"/>
      <c r="OA60" s="4">
        <f t="shared" si="100"/>
        <v>11.870000000000001</v>
      </c>
      <c r="OB60" s="4">
        <f t="shared" si="101"/>
        <v>0</v>
      </c>
      <c r="OC60" s="74">
        <v>10</v>
      </c>
      <c r="OD60" s="4"/>
      <c r="OE60" s="384">
        <v>4.66</v>
      </c>
      <c r="OF60" s="4"/>
      <c r="OG60" s="384">
        <v>2</v>
      </c>
      <c r="OH60" s="4"/>
      <c r="OI60" s="74">
        <v>1</v>
      </c>
      <c r="OJ60" s="4"/>
      <c r="OK60" s="4">
        <f t="shared" si="81"/>
        <v>17.66</v>
      </c>
      <c r="OL60" s="4">
        <f t="shared" si="82"/>
        <v>0</v>
      </c>
      <c r="OM60" s="387">
        <v>6.07</v>
      </c>
      <c r="ON60" s="271"/>
      <c r="OO60" s="388">
        <v>1.71</v>
      </c>
      <c r="OP60" s="271"/>
      <c r="OQ60" s="388">
        <v>1.87</v>
      </c>
      <c r="OR60" s="181"/>
      <c r="OS60" s="181">
        <f t="shared" si="107"/>
        <v>7.78</v>
      </c>
      <c r="OT60" s="181">
        <f t="shared" si="84"/>
        <v>0</v>
      </c>
      <c r="OU60" s="271"/>
      <c r="OV60" s="271"/>
      <c r="OW60" s="271">
        <f t="shared" si="102"/>
        <v>0</v>
      </c>
      <c r="OX60" s="271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10.31</v>
      </c>
      <c r="N61" s="71">
        <v>2.0620000000000003</v>
      </c>
      <c r="O61" s="75">
        <v>0</v>
      </c>
      <c r="P61" s="71">
        <v>0</v>
      </c>
      <c r="Q61" s="118"/>
      <c r="R61" s="78"/>
      <c r="S61" s="288"/>
      <c r="T61" s="288"/>
      <c r="U61" s="78"/>
      <c r="V61" s="78"/>
      <c r="W61" s="78">
        <f t="shared" si="16"/>
        <v>10.31</v>
      </c>
      <c r="X61" s="78">
        <f t="shared" si="17"/>
        <v>10.31</v>
      </c>
      <c r="Y61" s="78">
        <v>5</v>
      </c>
      <c r="Z61" s="7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6">
        <v>115</v>
      </c>
      <c r="AL61" s="301">
        <v>34.5</v>
      </c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115</v>
      </c>
      <c r="AV61" s="4">
        <f t="shared" si="90"/>
        <v>34.5</v>
      </c>
      <c r="AW61" s="78">
        <v>2</v>
      </c>
      <c r="AX61" s="78">
        <v>0.85</v>
      </c>
      <c r="AY61" s="281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19</v>
      </c>
      <c r="BF61" s="78">
        <v>2.7056</v>
      </c>
      <c r="BG61" s="305">
        <v>8</v>
      </c>
      <c r="BH61" s="306">
        <v>1.1392</v>
      </c>
      <c r="BI61" s="305"/>
      <c r="BJ61" s="306"/>
      <c r="BK61" s="289">
        <v>3</v>
      </c>
      <c r="BL61" s="78">
        <v>0.42720000000000002</v>
      </c>
      <c r="BM61" s="8"/>
      <c r="BN61" s="8"/>
      <c r="BO61" s="8"/>
      <c r="BP61" s="8"/>
      <c r="BQ61" s="8"/>
      <c r="BR61" s="8"/>
      <c r="BS61" s="2">
        <f t="shared" si="21"/>
        <v>30</v>
      </c>
      <c r="BT61" s="8">
        <f t="shared" si="22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/>
      <c r="CH61" s="287"/>
      <c r="CI61" s="358">
        <v>20.6</v>
      </c>
      <c r="CJ61" s="287">
        <v>6.5</v>
      </c>
      <c r="CK61" s="352"/>
      <c r="CL61" s="352"/>
      <c r="CM61" s="358">
        <v>5.15</v>
      </c>
      <c r="CN61" s="294">
        <v>1.5</v>
      </c>
      <c r="CO61" s="8">
        <f t="shared" si="23"/>
        <v>25.75</v>
      </c>
      <c r="CP61" s="8">
        <f t="shared" si="24"/>
        <v>8</v>
      </c>
      <c r="CQ61" s="390">
        <v>97.628865979381459</v>
      </c>
      <c r="CR61" s="353"/>
      <c r="CS61" s="353"/>
      <c r="CT61" s="270"/>
      <c r="CU61" s="368">
        <v>18.556701030927837</v>
      </c>
      <c r="CV61" s="271"/>
      <c r="CW61" s="369">
        <v>63.814432989690722</v>
      </c>
      <c r="CX61" s="300"/>
      <c r="CY61" s="300"/>
      <c r="CZ61" s="300"/>
      <c r="DA61" s="307">
        <f t="shared" si="104"/>
        <v>180.00000000000003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0">
        <v>41.1</v>
      </c>
      <c r="DL61" s="370">
        <v>13.7</v>
      </c>
      <c r="DM61" s="288">
        <f t="shared" si="29"/>
        <v>41.1</v>
      </c>
      <c r="DN61" s="288">
        <f t="shared" si="30"/>
        <v>13.7</v>
      </c>
      <c r="DO61" s="370">
        <v>39.869999999999997</v>
      </c>
      <c r="DP61" s="370">
        <v>13.29</v>
      </c>
      <c r="DQ61" s="290"/>
      <c r="DR61" s="290"/>
      <c r="DS61" s="8"/>
      <c r="DT61" s="8"/>
      <c r="DU61" s="272"/>
      <c r="DV61" s="273"/>
      <c r="DW61" s="273"/>
      <c r="DX61" s="273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1">
        <v>39.17</v>
      </c>
      <c r="EH61" s="372">
        <v>9.7925000000000004</v>
      </c>
      <c r="EI61" s="91">
        <v>154.63999999999999</v>
      </c>
      <c r="EJ61" s="91">
        <v>38.659999999999997</v>
      </c>
      <c r="EK61" s="288">
        <v>53.61</v>
      </c>
      <c r="EL61" s="291">
        <v>13.4025</v>
      </c>
      <c r="EM61" s="354"/>
      <c r="EN61" s="354"/>
      <c r="EO61" s="292"/>
      <c r="EP61" s="292"/>
      <c r="EQ61" s="8">
        <f t="shared" si="32"/>
        <v>247.42000000000002</v>
      </c>
      <c r="ER61" s="8">
        <f t="shared" si="105"/>
        <v>61.855000000000004</v>
      </c>
      <c r="ES61" s="271"/>
      <c r="ET61" s="271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3">
        <v>29</v>
      </c>
      <c r="FB61" s="293"/>
      <c r="FC61" s="110">
        <v>0</v>
      </c>
      <c r="FD61" s="289"/>
      <c r="FE61" s="8"/>
      <c r="FF61" s="8"/>
      <c r="FG61" s="275"/>
      <c r="FH61" s="276"/>
      <c r="FI61" s="8"/>
      <c r="FJ61" s="8"/>
      <c r="FK61" s="8"/>
      <c r="FL61" s="8"/>
      <c r="FM61" s="289"/>
      <c r="FN61" s="289"/>
      <c r="FO61" s="4"/>
      <c r="FP61" s="8"/>
      <c r="FQ61" s="277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71"/>
      <c r="GJ61" s="71"/>
      <c r="GK61" s="294">
        <v>8</v>
      </c>
      <c r="GL61" s="294">
        <v>0</v>
      </c>
      <c r="GM61" s="90">
        <v>0</v>
      </c>
      <c r="GN61" s="90">
        <v>0</v>
      </c>
      <c r="GO61" s="294">
        <v>5</v>
      </c>
      <c r="GP61" s="374">
        <v>0</v>
      </c>
      <c r="GQ61" s="374">
        <v>0</v>
      </c>
      <c r="GR61" s="374">
        <v>0</v>
      </c>
      <c r="GS61" s="90">
        <v>0</v>
      </c>
      <c r="GT61" s="90">
        <v>0</v>
      </c>
      <c r="GU61" s="90">
        <v>3</v>
      </c>
      <c r="GV61" s="90">
        <v>0</v>
      </c>
      <c r="GW61" s="90">
        <v>0</v>
      </c>
      <c r="GX61" s="90">
        <v>0</v>
      </c>
      <c r="GY61" s="90"/>
      <c r="GZ61" s="90"/>
      <c r="HA61" s="266">
        <f t="shared" si="40"/>
        <v>16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3"/>
      <c r="HO61" s="8">
        <f t="shared" si="42"/>
        <v>0</v>
      </c>
      <c r="HP61" s="8">
        <f t="shared" si="43"/>
        <v>0</v>
      </c>
      <c r="HQ61" s="393">
        <v>280</v>
      </c>
      <c r="HR61" s="266"/>
      <c r="HS61" s="358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18"/>
      <c r="HZ61" s="318"/>
      <c r="IA61" s="278"/>
      <c r="IB61" s="274"/>
      <c r="IC61" s="181">
        <v>8.9</v>
      </c>
      <c r="ID61" s="294">
        <v>2.2250000000000001</v>
      </c>
      <c r="IE61" s="279"/>
      <c r="IF61" s="279"/>
      <c r="IG61" s="8">
        <f t="shared" si="46"/>
        <v>8.9</v>
      </c>
      <c r="IH61" s="8">
        <f t="shared" si="47"/>
        <v>2.2250000000000001</v>
      </c>
      <c r="II61" s="8">
        <v>80</v>
      </c>
      <c r="IJ61" s="8"/>
      <c r="IK61" s="8"/>
      <c r="IL61" s="8"/>
      <c r="IM61" s="4"/>
      <c r="IN61" s="273"/>
      <c r="IO61" s="8"/>
      <c r="IP61" s="8"/>
      <c r="IQ61" s="8"/>
      <c r="IR61" s="8"/>
      <c r="IS61" s="8"/>
      <c r="IT61" s="8"/>
      <c r="IU61" s="8">
        <f t="shared" si="96"/>
        <v>80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0"/>
      <c r="JF61" s="320"/>
      <c r="JG61" s="8">
        <f t="shared" si="48"/>
        <v>10.31</v>
      </c>
      <c r="JH61" s="8">
        <f t="shared" si="49"/>
        <v>0</v>
      </c>
      <c r="JI61" s="391">
        <v>0</v>
      </c>
      <c r="JJ61" s="391">
        <v>0</v>
      </c>
      <c r="JK61" s="391">
        <v>0</v>
      </c>
      <c r="JL61" s="391">
        <v>0</v>
      </c>
      <c r="JM61" s="294"/>
      <c r="JN61" s="294"/>
      <c r="JO61" s="358">
        <v>51.55</v>
      </c>
      <c r="JP61" s="294">
        <v>11</v>
      </c>
      <c r="JQ61" s="358">
        <v>0</v>
      </c>
      <c r="JR61" s="294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88"/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395">
        <v>25</v>
      </c>
      <c r="LL61" s="294">
        <v>0</v>
      </c>
      <c r="LM61" s="79">
        <v>3.4</v>
      </c>
      <c r="LN61" s="376">
        <v>0</v>
      </c>
      <c r="LO61" s="394">
        <v>1.3000000000000007</v>
      </c>
      <c r="LP61" s="386">
        <v>0</v>
      </c>
      <c r="LQ61" s="75"/>
      <c r="LR61" s="297"/>
      <c r="LS61" s="285"/>
      <c r="LT61" s="285"/>
      <c r="LU61" s="4">
        <f t="shared" si="106"/>
        <v>29.700000000000003</v>
      </c>
      <c r="LV61" s="4">
        <f t="shared" si="62"/>
        <v>0</v>
      </c>
      <c r="LW61" s="286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8">
        <v>25.75</v>
      </c>
      <c r="MF61" s="313"/>
      <c r="MG61" s="75">
        <v>35.020000000000003</v>
      </c>
      <c r="MH61" s="74"/>
      <c r="MI61" s="9"/>
      <c r="MJ61" s="4"/>
      <c r="MK61" s="4">
        <f t="shared" si="65"/>
        <v>60.77</v>
      </c>
      <c r="ML61" s="4">
        <f t="shared" si="66"/>
        <v>0</v>
      </c>
      <c r="MM61" s="379">
        <v>6.747300000000001</v>
      </c>
      <c r="MN61" s="380">
        <v>0</v>
      </c>
      <c r="MO61" s="110">
        <v>3.9626999999999999</v>
      </c>
      <c r="MP61" s="295">
        <v>0</v>
      </c>
      <c r="MQ61" s="4">
        <f t="shared" si="67"/>
        <v>10.71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80"/>
      <c r="NB61" s="381"/>
      <c r="NC61" s="4">
        <f t="shared" si="73"/>
        <v>0</v>
      </c>
      <c r="ND61" s="4">
        <f t="shared" si="74"/>
        <v>0</v>
      </c>
      <c r="NE61" s="271"/>
      <c r="NF61" s="271"/>
      <c r="NG61" s="271">
        <f t="shared" si="75"/>
        <v>0</v>
      </c>
      <c r="NH61" s="271">
        <f t="shared" si="76"/>
        <v>0</v>
      </c>
      <c r="NI61" s="271"/>
      <c r="NJ61" s="271"/>
      <c r="NK61" s="271">
        <f t="shared" si="77"/>
        <v>0</v>
      </c>
      <c r="NL61" s="271">
        <f t="shared" si="78"/>
        <v>0</v>
      </c>
      <c r="NM61" s="269"/>
      <c r="NN61" s="271"/>
      <c r="NO61" s="271">
        <f t="shared" si="79"/>
        <v>0</v>
      </c>
      <c r="NP61" s="271">
        <f t="shared" si="80"/>
        <v>0</v>
      </c>
      <c r="NQ61" s="382">
        <v>3.67</v>
      </c>
      <c r="NR61" s="351"/>
      <c r="NS61" s="382">
        <v>0</v>
      </c>
      <c r="NT61" s="351"/>
      <c r="NU61" s="382">
        <v>6.2</v>
      </c>
      <c r="NV61" s="351"/>
      <c r="NW61" s="382">
        <v>1.33</v>
      </c>
      <c r="NX61" s="351"/>
      <c r="NY61" s="382">
        <v>2</v>
      </c>
      <c r="NZ61" s="351"/>
      <c r="OA61" s="4">
        <f t="shared" si="100"/>
        <v>11.870000000000001</v>
      </c>
      <c r="OB61" s="4">
        <f t="shared" si="101"/>
        <v>0</v>
      </c>
      <c r="OC61" s="74">
        <v>10</v>
      </c>
      <c r="OD61" s="4"/>
      <c r="OE61" s="384">
        <v>4.66</v>
      </c>
      <c r="OF61" s="4"/>
      <c r="OG61" s="384">
        <v>2</v>
      </c>
      <c r="OH61" s="4"/>
      <c r="OI61" s="74">
        <v>1</v>
      </c>
      <c r="OJ61" s="4"/>
      <c r="OK61" s="4">
        <f t="shared" si="81"/>
        <v>17.66</v>
      </c>
      <c r="OL61" s="4">
        <f t="shared" si="82"/>
        <v>0</v>
      </c>
      <c r="OM61" s="387">
        <v>5.57</v>
      </c>
      <c r="ON61" s="271"/>
      <c r="OO61" s="388">
        <v>1.57</v>
      </c>
      <c r="OP61" s="271"/>
      <c r="OQ61" s="388">
        <v>1.71</v>
      </c>
      <c r="OR61" s="181"/>
      <c r="OS61" s="181">
        <f t="shared" si="107"/>
        <v>7.1400000000000006</v>
      </c>
      <c r="OT61" s="181">
        <f t="shared" si="84"/>
        <v>0</v>
      </c>
      <c r="OU61" s="271"/>
      <c r="OV61" s="271"/>
      <c r="OW61" s="271">
        <f t="shared" si="102"/>
        <v>0</v>
      </c>
      <c r="OX61" s="271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10.31</v>
      </c>
      <c r="N62" s="71">
        <v>2.0620000000000003</v>
      </c>
      <c r="O62" s="75">
        <v>0</v>
      </c>
      <c r="P62" s="71">
        <v>0</v>
      </c>
      <c r="Q62" s="118"/>
      <c r="R62" s="78"/>
      <c r="S62" s="288"/>
      <c r="T62" s="288"/>
      <c r="U62" s="78"/>
      <c r="V62" s="78"/>
      <c r="W62" s="78">
        <f t="shared" si="16"/>
        <v>10.31</v>
      </c>
      <c r="X62" s="78">
        <f t="shared" si="17"/>
        <v>10.31</v>
      </c>
      <c r="Y62" s="78">
        <v>5</v>
      </c>
      <c r="Z62" s="7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6">
        <v>115</v>
      </c>
      <c r="AL62" s="301">
        <v>34.5</v>
      </c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115</v>
      </c>
      <c r="AV62" s="4">
        <f t="shared" si="90"/>
        <v>34.5</v>
      </c>
      <c r="AW62" s="78">
        <v>2</v>
      </c>
      <c r="AX62" s="78">
        <v>0.85</v>
      </c>
      <c r="AY62" s="281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19</v>
      </c>
      <c r="BF62" s="78">
        <v>2.7056</v>
      </c>
      <c r="BG62" s="305">
        <v>8</v>
      </c>
      <c r="BH62" s="306">
        <v>1.1392</v>
      </c>
      <c r="BI62" s="305"/>
      <c r="BJ62" s="306"/>
      <c r="BK62" s="289">
        <v>3</v>
      </c>
      <c r="BL62" s="78">
        <v>0.42720000000000002</v>
      </c>
      <c r="BM62" s="8"/>
      <c r="BN62" s="8"/>
      <c r="BO62" s="8"/>
      <c r="BP62" s="8"/>
      <c r="BQ62" s="8"/>
      <c r="BR62" s="8"/>
      <c r="BS62" s="2">
        <f t="shared" si="21"/>
        <v>30</v>
      </c>
      <c r="BT62" s="8">
        <f t="shared" si="22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/>
      <c r="CH62" s="287"/>
      <c r="CI62" s="358">
        <v>20.6</v>
      </c>
      <c r="CJ62" s="287">
        <v>6.5</v>
      </c>
      <c r="CK62" s="352"/>
      <c r="CL62" s="352"/>
      <c r="CM62" s="358">
        <v>5.15</v>
      </c>
      <c r="CN62" s="294">
        <v>1.5</v>
      </c>
      <c r="CO62" s="8">
        <f t="shared" si="23"/>
        <v>25.75</v>
      </c>
      <c r="CP62" s="8">
        <f t="shared" si="24"/>
        <v>8</v>
      </c>
      <c r="CQ62" s="390">
        <v>97.628865979381459</v>
      </c>
      <c r="CR62" s="353"/>
      <c r="CS62" s="353"/>
      <c r="CT62" s="270"/>
      <c r="CU62" s="368">
        <v>18.556701030927837</v>
      </c>
      <c r="CV62" s="271"/>
      <c r="CW62" s="369">
        <v>63.814432989690722</v>
      </c>
      <c r="CX62" s="300"/>
      <c r="CY62" s="300"/>
      <c r="CZ62" s="300"/>
      <c r="DA62" s="307">
        <f t="shared" si="104"/>
        <v>180.00000000000003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0">
        <v>41.1</v>
      </c>
      <c r="DL62" s="370">
        <v>13.7</v>
      </c>
      <c r="DM62" s="288">
        <f t="shared" si="29"/>
        <v>41.1</v>
      </c>
      <c r="DN62" s="288">
        <f t="shared" si="30"/>
        <v>13.7</v>
      </c>
      <c r="DO62" s="370">
        <v>39.869999999999997</v>
      </c>
      <c r="DP62" s="370">
        <v>13.29</v>
      </c>
      <c r="DQ62" s="290"/>
      <c r="DR62" s="290"/>
      <c r="DS62" s="8"/>
      <c r="DT62" s="8"/>
      <c r="DU62" s="272"/>
      <c r="DV62" s="273"/>
      <c r="DW62" s="273"/>
      <c r="DX62" s="273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1">
        <v>39.17</v>
      </c>
      <c r="EH62" s="372">
        <v>9.7925000000000004</v>
      </c>
      <c r="EI62" s="91">
        <v>154.63999999999999</v>
      </c>
      <c r="EJ62" s="91">
        <v>38.659999999999997</v>
      </c>
      <c r="EK62" s="288">
        <v>53.61</v>
      </c>
      <c r="EL62" s="291">
        <v>13.4025</v>
      </c>
      <c r="EM62" s="354"/>
      <c r="EN62" s="354"/>
      <c r="EO62" s="292"/>
      <c r="EP62" s="292"/>
      <c r="EQ62" s="8">
        <f t="shared" si="32"/>
        <v>247.42000000000002</v>
      </c>
      <c r="ER62" s="8">
        <f t="shared" si="105"/>
        <v>61.855000000000004</v>
      </c>
      <c r="ES62" s="271"/>
      <c r="ET62" s="271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3">
        <v>29</v>
      </c>
      <c r="FB62" s="293"/>
      <c r="FC62" s="110">
        <v>0</v>
      </c>
      <c r="FD62" s="289"/>
      <c r="FE62" s="8"/>
      <c r="FF62" s="8"/>
      <c r="FG62" s="275"/>
      <c r="FH62" s="276"/>
      <c r="FI62" s="8"/>
      <c r="FJ62" s="8"/>
      <c r="FK62" s="8"/>
      <c r="FL62" s="8"/>
      <c r="FM62" s="289"/>
      <c r="FN62" s="289"/>
      <c r="FO62" s="4"/>
      <c r="FP62" s="8"/>
      <c r="FQ62" s="277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71"/>
      <c r="GJ62" s="71"/>
      <c r="GK62" s="294">
        <v>8</v>
      </c>
      <c r="GL62" s="294">
        <v>0</v>
      </c>
      <c r="GM62" s="90">
        <v>0</v>
      </c>
      <c r="GN62" s="90">
        <v>0</v>
      </c>
      <c r="GO62" s="294">
        <v>5</v>
      </c>
      <c r="GP62" s="374">
        <v>0</v>
      </c>
      <c r="GQ62" s="374">
        <v>0</v>
      </c>
      <c r="GR62" s="374">
        <v>0</v>
      </c>
      <c r="GS62" s="90">
        <v>0</v>
      </c>
      <c r="GT62" s="90">
        <v>0</v>
      </c>
      <c r="GU62" s="90">
        <v>3</v>
      </c>
      <c r="GV62" s="90">
        <v>0</v>
      </c>
      <c r="GW62" s="90">
        <v>0</v>
      </c>
      <c r="GX62" s="90">
        <v>0</v>
      </c>
      <c r="GY62" s="90"/>
      <c r="GZ62" s="90"/>
      <c r="HA62" s="266">
        <f t="shared" si="40"/>
        <v>16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3"/>
      <c r="HO62" s="8">
        <f t="shared" si="42"/>
        <v>0</v>
      </c>
      <c r="HP62" s="8">
        <f t="shared" si="43"/>
        <v>0</v>
      </c>
      <c r="HQ62" s="393">
        <v>280</v>
      </c>
      <c r="HR62" s="266"/>
      <c r="HS62" s="358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18"/>
      <c r="HZ62" s="318"/>
      <c r="IA62" s="278"/>
      <c r="IB62" s="274"/>
      <c r="IC62" s="181">
        <v>8.9</v>
      </c>
      <c r="ID62" s="294">
        <v>2.2250000000000001</v>
      </c>
      <c r="IE62" s="279"/>
      <c r="IF62" s="279"/>
      <c r="IG62" s="8">
        <f t="shared" si="46"/>
        <v>8.9</v>
      </c>
      <c r="IH62" s="8">
        <f t="shared" si="47"/>
        <v>2.2250000000000001</v>
      </c>
      <c r="II62" s="8">
        <v>80</v>
      </c>
      <c r="IJ62" s="8"/>
      <c r="IK62" s="8"/>
      <c r="IL62" s="8"/>
      <c r="IM62" s="4"/>
      <c r="IN62" s="273"/>
      <c r="IO62" s="8"/>
      <c r="IP62" s="8"/>
      <c r="IQ62" s="8"/>
      <c r="IR62" s="8"/>
      <c r="IS62" s="8"/>
      <c r="IT62" s="8"/>
      <c r="IU62" s="8">
        <f t="shared" si="96"/>
        <v>80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0"/>
      <c r="JF62" s="320"/>
      <c r="JG62" s="8">
        <f t="shared" si="48"/>
        <v>10.31</v>
      </c>
      <c r="JH62" s="8">
        <f t="shared" si="49"/>
        <v>0</v>
      </c>
      <c r="JI62" s="391">
        <v>0</v>
      </c>
      <c r="JJ62" s="391">
        <v>0</v>
      </c>
      <c r="JK62" s="391">
        <v>0</v>
      </c>
      <c r="JL62" s="391">
        <v>0</v>
      </c>
      <c r="JM62" s="294"/>
      <c r="JN62" s="294"/>
      <c r="JO62" s="358">
        <v>51.55</v>
      </c>
      <c r="JP62" s="294">
        <v>11</v>
      </c>
      <c r="JQ62" s="358">
        <v>0</v>
      </c>
      <c r="JR62" s="294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88"/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395">
        <v>25</v>
      </c>
      <c r="LL62" s="294">
        <v>0</v>
      </c>
      <c r="LM62" s="79">
        <v>3.4</v>
      </c>
      <c r="LN62" s="376">
        <v>0</v>
      </c>
      <c r="LO62" s="394">
        <v>1.3000000000000007</v>
      </c>
      <c r="LP62" s="386">
        <v>0</v>
      </c>
      <c r="LQ62" s="75"/>
      <c r="LR62" s="297"/>
      <c r="LS62" s="285"/>
      <c r="LT62" s="285"/>
      <c r="LU62" s="4">
        <f t="shared" si="106"/>
        <v>29.700000000000003</v>
      </c>
      <c r="LV62" s="4">
        <f t="shared" si="62"/>
        <v>0</v>
      </c>
      <c r="LW62" s="286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8">
        <v>25.75</v>
      </c>
      <c r="MF62" s="313"/>
      <c r="MG62" s="75">
        <v>35.020000000000003</v>
      </c>
      <c r="MH62" s="74"/>
      <c r="MI62" s="9"/>
      <c r="MJ62" s="4"/>
      <c r="MK62" s="4">
        <f t="shared" si="65"/>
        <v>60.77</v>
      </c>
      <c r="ML62" s="4">
        <f t="shared" si="66"/>
        <v>0</v>
      </c>
      <c r="MM62" s="379">
        <v>6.6528</v>
      </c>
      <c r="MN62" s="380">
        <v>0</v>
      </c>
      <c r="MO62" s="110">
        <v>3.9072000000000005</v>
      </c>
      <c r="MP62" s="295">
        <v>0</v>
      </c>
      <c r="MQ62" s="4">
        <f t="shared" si="67"/>
        <v>10.56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80"/>
      <c r="NB62" s="381"/>
      <c r="NC62" s="4">
        <f t="shared" si="73"/>
        <v>0</v>
      </c>
      <c r="ND62" s="4">
        <f t="shared" si="74"/>
        <v>0</v>
      </c>
      <c r="NE62" s="271"/>
      <c r="NF62" s="271"/>
      <c r="NG62" s="271">
        <f t="shared" si="75"/>
        <v>0</v>
      </c>
      <c r="NH62" s="271">
        <f t="shared" si="76"/>
        <v>0</v>
      </c>
      <c r="NI62" s="271"/>
      <c r="NJ62" s="271"/>
      <c r="NK62" s="271">
        <f t="shared" si="77"/>
        <v>0</v>
      </c>
      <c r="NL62" s="271">
        <f t="shared" si="78"/>
        <v>0</v>
      </c>
      <c r="NM62" s="269"/>
      <c r="NN62" s="271"/>
      <c r="NO62" s="271">
        <f t="shared" si="79"/>
        <v>0</v>
      </c>
      <c r="NP62" s="271">
        <f t="shared" si="80"/>
        <v>0</v>
      </c>
      <c r="NQ62" s="382">
        <v>3.67</v>
      </c>
      <c r="NR62" s="351"/>
      <c r="NS62" s="382">
        <v>0</v>
      </c>
      <c r="NT62" s="351"/>
      <c r="NU62" s="382">
        <v>6.2</v>
      </c>
      <c r="NV62" s="351"/>
      <c r="NW62" s="382">
        <v>1.33</v>
      </c>
      <c r="NX62" s="351"/>
      <c r="NY62" s="382">
        <v>2</v>
      </c>
      <c r="NZ62" s="351"/>
      <c r="OA62" s="4">
        <f t="shared" si="100"/>
        <v>11.870000000000001</v>
      </c>
      <c r="OB62" s="4">
        <f t="shared" si="101"/>
        <v>0</v>
      </c>
      <c r="OC62" s="74">
        <v>10</v>
      </c>
      <c r="OD62" s="4"/>
      <c r="OE62" s="384">
        <v>4.66</v>
      </c>
      <c r="OF62" s="4"/>
      <c r="OG62" s="384">
        <v>2</v>
      </c>
      <c r="OH62" s="4"/>
      <c r="OI62" s="74">
        <v>1</v>
      </c>
      <c r="OJ62" s="4"/>
      <c r="OK62" s="4">
        <f t="shared" si="81"/>
        <v>17.66</v>
      </c>
      <c r="OL62" s="4">
        <f t="shared" si="82"/>
        <v>0</v>
      </c>
      <c r="OM62" s="387">
        <v>4.87</v>
      </c>
      <c r="ON62" s="271"/>
      <c r="OO62" s="388">
        <v>1.38</v>
      </c>
      <c r="OP62" s="271"/>
      <c r="OQ62" s="388">
        <v>1.49</v>
      </c>
      <c r="OR62" s="181"/>
      <c r="OS62" s="181">
        <f t="shared" si="107"/>
        <v>6.25</v>
      </c>
      <c r="OT62" s="181">
        <f t="shared" si="84"/>
        <v>0</v>
      </c>
      <c r="OU62" s="271"/>
      <c r="OV62" s="271"/>
      <c r="OW62" s="271">
        <f t="shared" si="102"/>
        <v>0</v>
      </c>
      <c r="OX62" s="271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10.31</v>
      </c>
      <c r="N63" s="71">
        <v>2.0620000000000003</v>
      </c>
      <c r="O63" s="75">
        <v>0</v>
      </c>
      <c r="P63" s="71">
        <v>0</v>
      </c>
      <c r="Q63" s="118"/>
      <c r="R63" s="78"/>
      <c r="S63" s="288"/>
      <c r="T63" s="288"/>
      <c r="U63" s="78"/>
      <c r="V63" s="78"/>
      <c r="W63" s="78">
        <f t="shared" si="16"/>
        <v>10.31</v>
      </c>
      <c r="X63" s="78">
        <f t="shared" si="17"/>
        <v>10.31</v>
      </c>
      <c r="Y63" s="78">
        <v>5</v>
      </c>
      <c r="Z63" s="7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6">
        <v>115</v>
      </c>
      <c r="AL63" s="301">
        <v>34.5</v>
      </c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115</v>
      </c>
      <c r="AV63" s="4">
        <f t="shared" si="90"/>
        <v>34.5</v>
      </c>
      <c r="AW63" s="78">
        <v>2</v>
      </c>
      <c r="AX63" s="78">
        <v>0.85</v>
      </c>
      <c r="AY63" s="281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19</v>
      </c>
      <c r="BF63" s="78">
        <v>2.7056</v>
      </c>
      <c r="BG63" s="305">
        <v>8</v>
      </c>
      <c r="BH63" s="306">
        <v>1.1392</v>
      </c>
      <c r="BI63" s="305"/>
      <c r="BJ63" s="306"/>
      <c r="BK63" s="289">
        <v>3</v>
      </c>
      <c r="BL63" s="78">
        <v>0.42720000000000002</v>
      </c>
      <c r="BM63" s="8"/>
      <c r="BN63" s="8"/>
      <c r="BO63" s="8"/>
      <c r="BP63" s="8"/>
      <c r="BQ63" s="8"/>
      <c r="BR63" s="8"/>
      <c r="BS63" s="2">
        <f t="shared" si="21"/>
        <v>30</v>
      </c>
      <c r="BT63" s="8">
        <f t="shared" si="22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/>
      <c r="CH63" s="287"/>
      <c r="CI63" s="358">
        <v>20.6</v>
      </c>
      <c r="CJ63" s="287">
        <v>6.5</v>
      </c>
      <c r="CK63" s="352"/>
      <c r="CL63" s="352"/>
      <c r="CM63" s="358">
        <v>5.15</v>
      </c>
      <c r="CN63" s="294">
        <v>1.5</v>
      </c>
      <c r="CO63" s="8">
        <f t="shared" si="23"/>
        <v>25.75</v>
      </c>
      <c r="CP63" s="8">
        <f t="shared" si="24"/>
        <v>8</v>
      </c>
      <c r="CQ63" s="390">
        <v>97.628865979381459</v>
      </c>
      <c r="CR63" s="353"/>
      <c r="CS63" s="353"/>
      <c r="CT63" s="270"/>
      <c r="CU63" s="368">
        <v>18.556701030927837</v>
      </c>
      <c r="CV63" s="271"/>
      <c r="CW63" s="369">
        <v>63.814432989690722</v>
      </c>
      <c r="CX63" s="300"/>
      <c r="CY63" s="300"/>
      <c r="CZ63" s="300"/>
      <c r="DA63" s="307">
        <f t="shared" si="104"/>
        <v>180.00000000000003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0">
        <v>41.1</v>
      </c>
      <c r="DL63" s="370">
        <v>13.7</v>
      </c>
      <c r="DM63" s="288">
        <f t="shared" si="29"/>
        <v>41.1</v>
      </c>
      <c r="DN63" s="288">
        <f t="shared" si="30"/>
        <v>13.7</v>
      </c>
      <c r="DO63" s="370">
        <v>39.869999999999997</v>
      </c>
      <c r="DP63" s="370">
        <v>13.29</v>
      </c>
      <c r="DQ63" s="290"/>
      <c r="DR63" s="290"/>
      <c r="DS63" s="8"/>
      <c r="DT63" s="8"/>
      <c r="DU63" s="272"/>
      <c r="DV63" s="273"/>
      <c r="DW63" s="273"/>
      <c r="DX63" s="273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1">
        <v>39.17</v>
      </c>
      <c r="EH63" s="372">
        <v>9.7925000000000004</v>
      </c>
      <c r="EI63" s="91">
        <v>154.63999999999999</v>
      </c>
      <c r="EJ63" s="91">
        <v>38.659999999999997</v>
      </c>
      <c r="EK63" s="288">
        <v>53.61</v>
      </c>
      <c r="EL63" s="291">
        <v>13.4025</v>
      </c>
      <c r="EM63" s="354"/>
      <c r="EN63" s="354"/>
      <c r="EO63" s="292"/>
      <c r="EP63" s="292"/>
      <c r="EQ63" s="8">
        <f t="shared" si="32"/>
        <v>247.42000000000002</v>
      </c>
      <c r="ER63" s="8">
        <f t="shared" si="105"/>
        <v>61.855000000000004</v>
      </c>
      <c r="ES63" s="271"/>
      <c r="ET63" s="271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3">
        <v>29</v>
      </c>
      <c r="FB63" s="293"/>
      <c r="FC63" s="110">
        <v>0</v>
      </c>
      <c r="FD63" s="289"/>
      <c r="FE63" s="8"/>
      <c r="FF63" s="8"/>
      <c r="FG63" s="275"/>
      <c r="FH63" s="276"/>
      <c r="FI63" s="8"/>
      <c r="FJ63" s="8"/>
      <c r="FK63" s="8"/>
      <c r="FL63" s="8"/>
      <c r="FM63" s="289"/>
      <c r="FN63" s="289"/>
      <c r="FO63" s="4"/>
      <c r="FP63" s="8"/>
      <c r="FQ63" s="277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71"/>
      <c r="GJ63" s="71"/>
      <c r="GK63" s="294">
        <v>8</v>
      </c>
      <c r="GL63" s="294">
        <v>0</v>
      </c>
      <c r="GM63" s="90">
        <v>0</v>
      </c>
      <c r="GN63" s="90">
        <v>0</v>
      </c>
      <c r="GO63" s="294">
        <v>5</v>
      </c>
      <c r="GP63" s="374">
        <v>0</v>
      </c>
      <c r="GQ63" s="374">
        <v>0</v>
      </c>
      <c r="GR63" s="374">
        <v>0</v>
      </c>
      <c r="GS63" s="90">
        <v>0</v>
      </c>
      <c r="GT63" s="90">
        <v>0</v>
      </c>
      <c r="GU63" s="90">
        <v>3</v>
      </c>
      <c r="GV63" s="90">
        <v>0</v>
      </c>
      <c r="GW63" s="90">
        <v>2</v>
      </c>
      <c r="GX63" s="90">
        <v>0</v>
      </c>
      <c r="GY63" s="90"/>
      <c r="GZ63" s="90"/>
      <c r="HA63" s="266">
        <f t="shared" si="40"/>
        <v>18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3"/>
      <c r="HO63" s="8">
        <f t="shared" si="42"/>
        <v>0</v>
      </c>
      <c r="HP63" s="8">
        <f t="shared" si="43"/>
        <v>0</v>
      </c>
      <c r="HQ63" s="393">
        <v>280</v>
      </c>
      <c r="HR63" s="266"/>
      <c r="HS63" s="358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18"/>
      <c r="HZ63" s="318"/>
      <c r="IA63" s="278"/>
      <c r="IB63" s="274"/>
      <c r="IC63" s="181">
        <v>8.9</v>
      </c>
      <c r="ID63" s="294">
        <v>2.2250000000000001</v>
      </c>
      <c r="IE63" s="279"/>
      <c r="IF63" s="279"/>
      <c r="IG63" s="8">
        <f t="shared" si="46"/>
        <v>8.9</v>
      </c>
      <c r="IH63" s="8">
        <f t="shared" si="47"/>
        <v>2.2250000000000001</v>
      </c>
      <c r="II63" s="8">
        <v>80</v>
      </c>
      <c r="IJ63" s="8"/>
      <c r="IK63" s="8"/>
      <c r="IL63" s="8"/>
      <c r="IM63" s="4"/>
      <c r="IN63" s="273"/>
      <c r="IO63" s="8"/>
      <c r="IP63" s="8"/>
      <c r="IQ63" s="8"/>
      <c r="IR63" s="8"/>
      <c r="IS63" s="8"/>
      <c r="IT63" s="8"/>
      <c r="IU63" s="8">
        <f t="shared" si="96"/>
        <v>80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0"/>
      <c r="JF63" s="320"/>
      <c r="JG63" s="8">
        <f t="shared" si="48"/>
        <v>10.31</v>
      </c>
      <c r="JH63" s="8">
        <f t="shared" si="49"/>
        <v>0</v>
      </c>
      <c r="JI63" s="391">
        <v>0</v>
      </c>
      <c r="JJ63" s="391">
        <v>0</v>
      </c>
      <c r="JK63" s="391">
        <v>0</v>
      </c>
      <c r="JL63" s="391">
        <v>0</v>
      </c>
      <c r="JM63" s="294"/>
      <c r="JN63" s="294"/>
      <c r="JO63" s="358">
        <v>51.55</v>
      </c>
      <c r="JP63" s="294">
        <v>11</v>
      </c>
      <c r="JQ63" s="358">
        <v>0</v>
      </c>
      <c r="JR63" s="294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88"/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395">
        <v>25</v>
      </c>
      <c r="LL63" s="294">
        <v>0</v>
      </c>
      <c r="LM63" s="79">
        <v>3.4</v>
      </c>
      <c r="LN63" s="376">
        <v>0</v>
      </c>
      <c r="LO63" s="394">
        <v>1.3000000000000007</v>
      </c>
      <c r="LP63" s="386">
        <v>0</v>
      </c>
      <c r="LQ63" s="75"/>
      <c r="LR63" s="297"/>
      <c r="LS63" s="285"/>
      <c r="LT63" s="285"/>
      <c r="LU63" s="4">
        <f t="shared" si="106"/>
        <v>29.700000000000003</v>
      </c>
      <c r="LV63" s="4">
        <f t="shared" si="62"/>
        <v>0</v>
      </c>
      <c r="LW63" s="286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8">
        <v>25.75</v>
      </c>
      <c r="MF63" s="313"/>
      <c r="MG63" s="75">
        <v>35.020000000000003</v>
      </c>
      <c r="MH63" s="74"/>
      <c r="MI63" s="9"/>
      <c r="MJ63" s="4"/>
      <c r="MK63" s="4">
        <f t="shared" si="65"/>
        <v>60.77</v>
      </c>
      <c r="ML63" s="4">
        <f t="shared" si="66"/>
        <v>0</v>
      </c>
      <c r="MM63" s="379">
        <v>6.5205000000000002</v>
      </c>
      <c r="MN63" s="380">
        <v>0</v>
      </c>
      <c r="MO63" s="110">
        <v>3.8294999999999995</v>
      </c>
      <c r="MP63" s="295">
        <v>0</v>
      </c>
      <c r="MQ63" s="4">
        <f t="shared" si="67"/>
        <v>10.35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80"/>
      <c r="NB63" s="381"/>
      <c r="NC63" s="4">
        <f t="shared" si="73"/>
        <v>0</v>
      </c>
      <c r="ND63" s="4">
        <f t="shared" si="74"/>
        <v>0</v>
      </c>
      <c r="NE63" s="271"/>
      <c r="NF63" s="271"/>
      <c r="NG63" s="271">
        <f t="shared" si="75"/>
        <v>0</v>
      </c>
      <c r="NH63" s="271">
        <f t="shared" si="76"/>
        <v>0</v>
      </c>
      <c r="NI63" s="271"/>
      <c r="NJ63" s="271"/>
      <c r="NK63" s="271">
        <f t="shared" si="77"/>
        <v>0</v>
      </c>
      <c r="NL63" s="271">
        <f t="shared" si="78"/>
        <v>0</v>
      </c>
      <c r="NM63" s="269"/>
      <c r="NN63" s="271"/>
      <c r="NO63" s="271">
        <f t="shared" si="79"/>
        <v>0</v>
      </c>
      <c r="NP63" s="271">
        <f t="shared" si="80"/>
        <v>0</v>
      </c>
      <c r="NQ63" s="382">
        <v>3.67</v>
      </c>
      <c r="NR63" s="351"/>
      <c r="NS63" s="382">
        <v>0</v>
      </c>
      <c r="NT63" s="351"/>
      <c r="NU63" s="382">
        <v>6.2</v>
      </c>
      <c r="NV63" s="351"/>
      <c r="NW63" s="382">
        <v>1.33</v>
      </c>
      <c r="NX63" s="351"/>
      <c r="NY63" s="382">
        <v>2</v>
      </c>
      <c r="NZ63" s="351"/>
      <c r="OA63" s="4">
        <f t="shared" si="100"/>
        <v>11.870000000000001</v>
      </c>
      <c r="OB63" s="4">
        <f t="shared" si="101"/>
        <v>0</v>
      </c>
      <c r="OC63" s="74">
        <v>10</v>
      </c>
      <c r="OD63" s="4"/>
      <c r="OE63" s="384">
        <v>4.66</v>
      </c>
      <c r="OF63" s="4"/>
      <c r="OG63" s="384">
        <v>2</v>
      </c>
      <c r="OH63" s="4"/>
      <c r="OI63" s="74">
        <v>1</v>
      </c>
      <c r="OJ63" s="4"/>
      <c r="OK63" s="4">
        <f t="shared" si="81"/>
        <v>17.66</v>
      </c>
      <c r="OL63" s="4">
        <f t="shared" si="82"/>
        <v>0</v>
      </c>
      <c r="OM63" s="387">
        <v>4.3099999999999996</v>
      </c>
      <c r="ON63" s="271"/>
      <c r="OO63" s="388">
        <v>1.22</v>
      </c>
      <c r="OP63" s="271"/>
      <c r="OQ63" s="388">
        <v>1.33</v>
      </c>
      <c r="OR63" s="181"/>
      <c r="OS63" s="181">
        <f t="shared" si="107"/>
        <v>5.5299999999999994</v>
      </c>
      <c r="OT63" s="181">
        <f t="shared" si="84"/>
        <v>0</v>
      </c>
      <c r="OU63" s="271"/>
      <c r="OV63" s="271"/>
      <c r="OW63" s="271">
        <f t="shared" si="102"/>
        <v>0</v>
      </c>
      <c r="OX63" s="271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10.31</v>
      </c>
      <c r="N64" s="71">
        <v>2.0620000000000003</v>
      </c>
      <c r="O64" s="75">
        <v>0</v>
      </c>
      <c r="P64" s="71">
        <v>0</v>
      </c>
      <c r="Q64" s="118"/>
      <c r="R64" s="78"/>
      <c r="S64" s="288"/>
      <c r="T64" s="288"/>
      <c r="U64" s="78"/>
      <c r="V64" s="78"/>
      <c r="W64" s="78">
        <f t="shared" si="16"/>
        <v>10.31</v>
      </c>
      <c r="X64" s="78">
        <f t="shared" si="17"/>
        <v>10.31</v>
      </c>
      <c r="Y64" s="78">
        <v>5</v>
      </c>
      <c r="Z64" s="7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6">
        <v>115</v>
      </c>
      <c r="AL64" s="301">
        <v>34.5</v>
      </c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115</v>
      </c>
      <c r="AV64" s="4">
        <f t="shared" si="90"/>
        <v>34.5</v>
      </c>
      <c r="AW64" s="78">
        <v>2</v>
      </c>
      <c r="AX64" s="78">
        <v>0.85</v>
      </c>
      <c r="AY64" s="281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19</v>
      </c>
      <c r="BF64" s="78">
        <v>2.7056</v>
      </c>
      <c r="BG64" s="305">
        <v>8</v>
      </c>
      <c r="BH64" s="306">
        <v>1.1392</v>
      </c>
      <c r="BI64" s="305"/>
      <c r="BJ64" s="306"/>
      <c r="BK64" s="289">
        <v>3</v>
      </c>
      <c r="BL64" s="78">
        <v>0.42720000000000002</v>
      </c>
      <c r="BM64" s="8"/>
      <c r="BN64" s="8"/>
      <c r="BO64" s="8"/>
      <c r="BP64" s="8"/>
      <c r="BQ64" s="8"/>
      <c r="BR64" s="8"/>
      <c r="BS64" s="2">
        <f t="shared" si="21"/>
        <v>30</v>
      </c>
      <c r="BT64" s="8">
        <f t="shared" si="22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/>
      <c r="CH64" s="287"/>
      <c r="CI64" s="358">
        <v>20.6</v>
      </c>
      <c r="CJ64" s="287">
        <v>6.5</v>
      </c>
      <c r="CK64" s="352"/>
      <c r="CL64" s="352"/>
      <c r="CM64" s="358">
        <v>5.15</v>
      </c>
      <c r="CN64" s="294">
        <v>1.5</v>
      </c>
      <c r="CO64" s="8">
        <f t="shared" si="23"/>
        <v>25.75</v>
      </c>
      <c r="CP64" s="8">
        <f t="shared" si="24"/>
        <v>8</v>
      </c>
      <c r="CQ64" s="390">
        <v>97.628865979381459</v>
      </c>
      <c r="CR64" s="353"/>
      <c r="CS64" s="353"/>
      <c r="CT64" s="270"/>
      <c r="CU64" s="368">
        <v>18.556701030927837</v>
      </c>
      <c r="CV64" s="271"/>
      <c r="CW64" s="369">
        <v>63.814432989690722</v>
      </c>
      <c r="CX64" s="300"/>
      <c r="CY64" s="300"/>
      <c r="CZ64" s="300"/>
      <c r="DA64" s="307">
        <f t="shared" si="104"/>
        <v>180.00000000000003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0">
        <v>41.1</v>
      </c>
      <c r="DL64" s="370">
        <v>13.7</v>
      </c>
      <c r="DM64" s="288">
        <f t="shared" si="29"/>
        <v>41.1</v>
      </c>
      <c r="DN64" s="288">
        <f t="shared" si="30"/>
        <v>13.7</v>
      </c>
      <c r="DO64" s="370">
        <v>39.869999999999997</v>
      </c>
      <c r="DP64" s="370">
        <v>13.29</v>
      </c>
      <c r="DQ64" s="290"/>
      <c r="DR64" s="290"/>
      <c r="DS64" s="8"/>
      <c r="DT64" s="8"/>
      <c r="DU64" s="272"/>
      <c r="DV64" s="273"/>
      <c r="DW64" s="273"/>
      <c r="DX64" s="273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1">
        <v>39.17</v>
      </c>
      <c r="EH64" s="372">
        <v>9.7925000000000004</v>
      </c>
      <c r="EI64" s="91">
        <v>154.63999999999999</v>
      </c>
      <c r="EJ64" s="91">
        <v>38.659999999999997</v>
      </c>
      <c r="EK64" s="288">
        <v>53.61</v>
      </c>
      <c r="EL64" s="291">
        <v>13.4025</v>
      </c>
      <c r="EM64" s="354"/>
      <c r="EN64" s="354"/>
      <c r="EO64" s="292"/>
      <c r="EP64" s="292"/>
      <c r="EQ64" s="8">
        <f t="shared" si="32"/>
        <v>247.42000000000002</v>
      </c>
      <c r="ER64" s="8">
        <f t="shared" si="105"/>
        <v>61.855000000000004</v>
      </c>
      <c r="ES64" s="271"/>
      <c r="ET64" s="271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3">
        <v>29</v>
      </c>
      <c r="FB64" s="293"/>
      <c r="FC64" s="110">
        <v>0</v>
      </c>
      <c r="FD64" s="289"/>
      <c r="FE64" s="8"/>
      <c r="FF64" s="8"/>
      <c r="FG64" s="275"/>
      <c r="FH64" s="276"/>
      <c r="FI64" s="8"/>
      <c r="FJ64" s="8"/>
      <c r="FK64" s="8"/>
      <c r="FL64" s="8"/>
      <c r="FM64" s="289"/>
      <c r="FN64" s="289"/>
      <c r="FO64" s="4"/>
      <c r="FP64" s="8"/>
      <c r="FQ64" s="277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71"/>
      <c r="GJ64" s="71"/>
      <c r="GK64" s="294">
        <v>8</v>
      </c>
      <c r="GL64" s="294">
        <v>0</v>
      </c>
      <c r="GM64" s="90">
        <v>0</v>
      </c>
      <c r="GN64" s="90">
        <v>0</v>
      </c>
      <c r="GO64" s="294">
        <v>5</v>
      </c>
      <c r="GP64" s="374">
        <v>0</v>
      </c>
      <c r="GQ64" s="374">
        <v>0</v>
      </c>
      <c r="GR64" s="374">
        <v>0</v>
      </c>
      <c r="GS64" s="90">
        <v>0</v>
      </c>
      <c r="GT64" s="90">
        <v>0</v>
      </c>
      <c r="GU64" s="90">
        <v>3</v>
      </c>
      <c r="GV64" s="90">
        <v>0</v>
      </c>
      <c r="GW64" s="90">
        <v>2</v>
      </c>
      <c r="GX64" s="90">
        <v>0</v>
      </c>
      <c r="GY64" s="90"/>
      <c r="GZ64" s="90"/>
      <c r="HA64" s="266">
        <f t="shared" si="40"/>
        <v>18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3"/>
      <c r="HO64" s="8">
        <f t="shared" si="42"/>
        <v>0</v>
      </c>
      <c r="HP64" s="8">
        <f t="shared" si="43"/>
        <v>0</v>
      </c>
      <c r="HQ64" s="393">
        <v>280</v>
      </c>
      <c r="HR64" s="266"/>
      <c r="HS64" s="358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18"/>
      <c r="HZ64" s="318"/>
      <c r="IA64" s="278"/>
      <c r="IB64" s="274"/>
      <c r="IC64" s="181">
        <v>8.9</v>
      </c>
      <c r="ID64" s="294">
        <v>2.2250000000000001</v>
      </c>
      <c r="IE64" s="279"/>
      <c r="IF64" s="279"/>
      <c r="IG64" s="8">
        <f t="shared" si="46"/>
        <v>8.9</v>
      </c>
      <c r="IH64" s="8">
        <f t="shared" si="47"/>
        <v>2.2250000000000001</v>
      </c>
      <c r="II64" s="8">
        <v>80</v>
      </c>
      <c r="IJ64" s="8"/>
      <c r="IK64" s="8"/>
      <c r="IL64" s="8"/>
      <c r="IM64" s="4"/>
      <c r="IN64" s="273"/>
      <c r="IO64" s="8"/>
      <c r="IP64" s="8"/>
      <c r="IQ64" s="8"/>
      <c r="IR64" s="8"/>
      <c r="IS64" s="8"/>
      <c r="IT64" s="8"/>
      <c r="IU64" s="8">
        <f t="shared" si="96"/>
        <v>80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0"/>
      <c r="JF64" s="320"/>
      <c r="JG64" s="8">
        <f t="shared" si="48"/>
        <v>10.31</v>
      </c>
      <c r="JH64" s="8">
        <f t="shared" si="49"/>
        <v>0</v>
      </c>
      <c r="JI64" s="391">
        <v>0</v>
      </c>
      <c r="JJ64" s="391">
        <v>0</v>
      </c>
      <c r="JK64" s="391">
        <v>0</v>
      </c>
      <c r="JL64" s="391">
        <v>0</v>
      </c>
      <c r="JM64" s="294"/>
      <c r="JN64" s="294"/>
      <c r="JO64" s="358">
        <v>51.55</v>
      </c>
      <c r="JP64" s="294">
        <v>11</v>
      </c>
      <c r="JQ64" s="358">
        <v>0</v>
      </c>
      <c r="JR64" s="294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88"/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395">
        <v>25</v>
      </c>
      <c r="LL64" s="294">
        <v>0</v>
      </c>
      <c r="LM64" s="79">
        <v>3.4</v>
      </c>
      <c r="LN64" s="376">
        <v>0</v>
      </c>
      <c r="LO64" s="394">
        <v>1.3000000000000007</v>
      </c>
      <c r="LP64" s="386">
        <v>0</v>
      </c>
      <c r="LQ64" s="75"/>
      <c r="LR64" s="297"/>
      <c r="LS64" s="285"/>
      <c r="LT64" s="285"/>
      <c r="LU64" s="4">
        <f t="shared" si="106"/>
        <v>29.700000000000003</v>
      </c>
      <c r="LV64" s="4">
        <f t="shared" si="62"/>
        <v>0</v>
      </c>
      <c r="LW64" s="286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8">
        <v>25.75</v>
      </c>
      <c r="MF64" s="313"/>
      <c r="MG64" s="75">
        <v>35.020000000000003</v>
      </c>
      <c r="MH64" s="74"/>
      <c r="MI64" s="9"/>
      <c r="MJ64" s="4"/>
      <c r="MK64" s="4">
        <f t="shared" si="65"/>
        <v>60.77</v>
      </c>
      <c r="ML64" s="4">
        <f t="shared" si="66"/>
        <v>0</v>
      </c>
      <c r="MM64" s="379">
        <v>6.3629999999999995</v>
      </c>
      <c r="MN64" s="380">
        <v>0</v>
      </c>
      <c r="MO64" s="110">
        <v>3.7370000000000001</v>
      </c>
      <c r="MP64" s="295">
        <v>0</v>
      </c>
      <c r="MQ64" s="4">
        <f t="shared" si="67"/>
        <v>10.1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80"/>
      <c r="NB64" s="381"/>
      <c r="NC64" s="4">
        <f t="shared" si="73"/>
        <v>0</v>
      </c>
      <c r="ND64" s="4">
        <f t="shared" si="74"/>
        <v>0</v>
      </c>
      <c r="NE64" s="271"/>
      <c r="NF64" s="271"/>
      <c r="NG64" s="271">
        <f t="shared" si="75"/>
        <v>0</v>
      </c>
      <c r="NH64" s="271">
        <f t="shared" si="76"/>
        <v>0</v>
      </c>
      <c r="NI64" s="271"/>
      <c r="NJ64" s="271"/>
      <c r="NK64" s="271">
        <f t="shared" si="77"/>
        <v>0</v>
      </c>
      <c r="NL64" s="271">
        <f t="shared" si="78"/>
        <v>0</v>
      </c>
      <c r="NM64" s="269"/>
      <c r="NN64" s="271"/>
      <c r="NO64" s="271">
        <f t="shared" si="79"/>
        <v>0</v>
      </c>
      <c r="NP64" s="271">
        <f t="shared" si="80"/>
        <v>0</v>
      </c>
      <c r="NQ64" s="382">
        <v>3.67</v>
      </c>
      <c r="NR64" s="351"/>
      <c r="NS64" s="382">
        <v>0</v>
      </c>
      <c r="NT64" s="351"/>
      <c r="NU64" s="382">
        <v>6.2</v>
      </c>
      <c r="NV64" s="351"/>
      <c r="NW64" s="382">
        <v>1.33</v>
      </c>
      <c r="NX64" s="351"/>
      <c r="NY64" s="382">
        <v>2</v>
      </c>
      <c r="NZ64" s="351"/>
      <c r="OA64" s="4">
        <f t="shared" si="100"/>
        <v>11.870000000000001</v>
      </c>
      <c r="OB64" s="4">
        <f t="shared" si="101"/>
        <v>0</v>
      </c>
      <c r="OC64" s="74">
        <v>10</v>
      </c>
      <c r="OD64" s="4"/>
      <c r="OE64" s="384">
        <v>4.66</v>
      </c>
      <c r="OF64" s="4"/>
      <c r="OG64" s="384">
        <v>2</v>
      </c>
      <c r="OH64" s="4"/>
      <c r="OI64" s="74">
        <v>1</v>
      </c>
      <c r="OJ64" s="4"/>
      <c r="OK64" s="4">
        <f t="shared" si="81"/>
        <v>17.66</v>
      </c>
      <c r="OL64" s="4">
        <f t="shared" si="82"/>
        <v>0</v>
      </c>
      <c r="OM64" s="387">
        <v>3.59</v>
      </c>
      <c r="ON64" s="271"/>
      <c r="OO64" s="388">
        <v>1.01</v>
      </c>
      <c r="OP64" s="271"/>
      <c r="OQ64" s="388">
        <v>1.1100000000000001</v>
      </c>
      <c r="OR64" s="181"/>
      <c r="OS64" s="181">
        <f t="shared" si="107"/>
        <v>4.5999999999999996</v>
      </c>
      <c r="OT64" s="181">
        <f t="shared" si="84"/>
        <v>0</v>
      </c>
      <c r="OU64" s="271"/>
      <c r="OV64" s="271"/>
      <c r="OW64" s="271">
        <f t="shared" si="102"/>
        <v>0</v>
      </c>
      <c r="OX64" s="271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10.31</v>
      </c>
      <c r="N65" s="71">
        <v>2.0620000000000003</v>
      </c>
      <c r="O65" s="75">
        <v>0</v>
      </c>
      <c r="P65" s="71">
        <v>0</v>
      </c>
      <c r="Q65" s="118"/>
      <c r="R65" s="78"/>
      <c r="S65" s="288"/>
      <c r="T65" s="288"/>
      <c r="U65" s="78"/>
      <c r="V65" s="78"/>
      <c r="W65" s="78">
        <f t="shared" si="16"/>
        <v>10.31</v>
      </c>
      <c r="X65" s="78">
        <f t="shared" si="17"/>
        <v>10.31</v>
      </c>
      <c r="Y65" s="78">
        <v>5</v>
      </c>
      <c r="Z65" s="7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6">
        <v>115</v>
      </c>
      <c r="AL65" s="301">
        <v>34.5</v>
      </c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115</v>
      </c>
      <c r="AV65" s="4">
        <f t="shared" si="90"/>
        <v>34.5</v>
      </c>
      <c r="AW65" s="78">
        <v>2</v>
      </c>
      <c r="AX65" s="78">
        <v>0.85</v>
      </c>
      <c r="AY65" s="281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19</v>
      </c>
      <c r="BF65" s="78">
        <v>2.7056</v>
      </c>
      <c r="BG65" s="305">
        <v>8</v>
      </c>
      <c r="BH65" s="306">
        <v>1.1392</v>
      </c>
      <c r="BI65" s="305"/>
      <c r="BJ65" s="306"/>
      <c r="BK65" s="289">
        <v>3</v>
      </c>
      <c r="BL65" s="78">
        <v>0.42720000000000002</v>
      </c>
      <c r="BM65" s="8"/>
      <c r="BN65" s="8"/>
      <c r="BO65" s="8"/>
      <c r="BP65" s="8"/>
      <c r="BQ65" s="8"/>
      <c r="BR65" s="8"/>
      <c r="BS65" s="2">
        <f t="shared" si="21"/>
        <v>30</v>
      </c>
      <c r="BT65" s="8">
        <f t="shared" si="22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/>
      <c r="CH65" s="287"/>
      <c r="CI65" s="358">
        <v>20.6</v>
      </c>
      <c r="CJ65" s="287">
        <v>6.5</v>
      </c>
      <c r="CK65" s="352"/>
      <c r="CL65" s="352"/>
      <c r="CM65" s="358">
        <v>5.15</v>
      </c>
      <c r="CN65" s="294">
        <v>1.5</v>
      </c>
      <c r="CO65" s="8">
        <f t="shared" si="23"/>
        <v>25.75</v>
      </c>
      <c r="CP65" s="8">
        <f t="shared" si="24"/>
        <v>8</v>
      </c>
      <c r="CQ65" s="390">
        <v>97.628865979381459</v>
      </c>
      <c r="CR65" s="353"/>
      <c r="CS65" s="353"/>
      <c r="CT65" s="270"/>
      <c r="CU65" s="368">
        <v>18.556701030927837</v>
      </c>
      <c r="CV65" s="271"/>
      <c r="CW65" s="369">
        <v>63.814432989690722</v>
      </c>
      <c r="CX65" s="300"/>
      <c r="CY65" s="300"/>
      <c r="CZ65" s="300"/>
      <c r="DA65" s="307">
        <f t="shared" si="104"/>
        <v>180.00000000000003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0">
        <v>41.1</v>
      </c>
      <c r="DL65" s="370">
        <v>13.7</v>
      </c>
      <c r="DM65" s="288">
        <f t="shared" si="29"/>
        <v>41.1</v>
      </c>
      <c r="DN65" s="288">
        <f t="shared" si="30"/>
        <v>13.7</v>
      </c>
      <c r="DO65" s="370">
        <v>39.869999999999997</v>
      </c>
      <c r="DP65" s="370">
        <v>13.29</v>
      </c>
      <c r="DQ65" s="290"/>
      <c r="DR65" s="290"/>
      <c r="DS65" s="8"/>
      <c r="DT65" s="8"/>
      <c r="DU65" s="272"/>
      <c r="DV65" s="273"/>
      <c r="DW65" s="273"/>
      <c r="DX65" s="273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1">
        <v>39.17</v>
      </c>
      <c r="EH65" s="372">
        <v>9.7925000000000004</v>
      </c>
      <c r="EI65" s="91">
        <v>154.63999999999999</v>
      </c>
      <c r="EJ65" s="91">
        <v>38.659999999999997</v>
      </c>
      <c r="EK65" s="288">
        <v>53.61</v>
      </c>
      <c r="EL65" s="291">
        <v>13.4025</v>
      </c>
      <c r="EM65" s="354"/>
      <c r="EN65" s="354"/>
      <c r="EO65" s="292"/>
      <c r="EP65" s="292"/>
      <c r="EQ65" s="8">
        <f t="shared" si="32"/>
        <v>247.42000000000002</v>
      </c>
      <c r="ER65" s="8">
        <f t="shared" si="105"/>
        <v>61.855000000000004</v>
      </c>
      <c r="ES65" s="271"/>
      <c r="ET65" s="271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3">
        <v>29</v>
      </c>
      <c r="FB65" s="293"/>
      <c r="FC65" s="110">
        <v>0</v>
      </c>
      <c r="FD65" s="289"/>
      <c r="FE65" s="8"/>
      <c r="FF65" s="8"/>
      <c r="FG65" s="275"/>
      <c r="FH65" s="276"/>
      <c r="FI65" s="8"/>
      <c r="FJ65" s="8"/>
      <c r="FK65" s="8"/>
      <c r="FL65" s="8"/>
      <c r="FM65" s="289"/>
      <c r="FN65" s="289"/>
      <c r="FO65" s="4"/>
      <c r="FP65" s="8"/>
      <c r="FQ65" s="277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71"/>
      <c r="GJ65" s="71"/>
      <c r="GK65" s="294">
        <v>8</v>
      </c>
      <c r="GL65" s="294">
        <v>0</v>
      </c>
      <c r="GM65" s="90">
        <v>0</v>
      </c>
      <c r="GN65" s="90">
        <v>0</v>
      </c>
      <c r="GO65" s="294">
        <v>5</v>
      </c>
      <c r="GP65" s="374">
        <v>0</v>
      </c>
      <c r="GQ65" s="374">
        <v>0</v>
      </c>
      <c r="GR65" s="374">
        <v>0</v>
      </c>
      <c r="GS65" s="90">
        <v>0</v>
      </c>
      <c r="GT65" s="90">
        <v>0</v>
      </c>
      <c r="GU65" s="90">
        <v>3</v>
      </c>
      <c r="GV65" s="90">
        <v>0</v>
      </c>
      <c r="GW65" s="90">
        <v>2</v>
      </c>
      <c r="GX65" s="90">
        <v>0</v>
      </c>
      <c r="GY65" s="90"/>
      <c r="GZ65" s="90"/>
      <c r="HA65" s="266">
        <f t="shared" si="40"/>
        <v>18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3"/>
      <c r="HO65" s="8">
        <f t="shared" si="42"/>
        <v>0</v>
      </c>
      <c r="HP65" s="8">
        <f t="shared" si="43"/>
        <v>0</v>
      </c>
      <c r="HQ65" s="393">
        <v>280</v>
      </c>
      <c r="HR65" s="266"/>
      <c r="HS65" s="358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18"/>
      <c r="HZ65" s="318"/>
      <c r="IA65" s="278"/>
      <c r="IB65" s="274"/>
      <c r="IC65" s="181">
        <v>8.9</v>
      </c>
      <c r="ID65" s="294">
        <v>2.2250000000000001</v>
      </c>
      <c r="IE65" s="279"/>
      <c r="IF65" s="279"/>
      <c r="IG65" s="8">
        <f t="shared" si="46"/>
        <v>8.9</v>
      </c>
      <c r="IH65" s="8">
        <f t="shared" si="47"/>
        <v>2.2250000000000001</v>
      </c>
      <c r="II65" s="8">
        <v>80</v>
      </c>
      <c r="IJ65" s="8"/>
      <c r="IK65" s="8"/>
      <c r="IL65" s="8"/>
      <c r="IM65" s="4"/>
      <c r="IN65" s="273"/>
      <c r="IO65" s="8"/>
      <c r="IP65" s="8"/>
      <c r="IQ65" s="8"/>
      <c r="IR65" s="8"/>
      <c r="IS65" s="8"/>
      <c r="IT65" s="8"/>
      <c r="IU65" s="8">
        <f t="shared" si="96"/>
        <v>80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0"/>
      <c r="JF65" s="320"/>
      <c r="JG65" s="8">
        <f t="shared" si="48"/>
        <v>10.31</v>
      </c>
      <c r="JH65" s="8">
        <f t="shared" si="49"/>
        <v>0</v>
      </c>
      <c r="JI65" s="391">
        <v>0</v>
      </c>
      <c r="JJ65" s="391">
        <v>0</v>
      </c>
      <c r="JK65" s="391">
        <v>0</v>
      </c>
      <c r="JL65" s="391">
        <v>0</v>
      </c>
      <c r="JM65" s="294"/>
      <c r="JN65" s="294"/>
      <c r="JO65" s="358">
        <v>51.55</v>
      </c>
      <c r="JP65" s="294">
        <v>11</v>
      </c>
      <c r="JQ65" s="358">
        <v>0</v>
      </c>
      <c r="JR65" s="294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88"/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395">
        <v>25</v>
      </c>
      <c r="LL65" s="294">
        <v>0</v>
      </c>
      <c r="LM65" s="79">
        <v>3.4</v>
      </c>
      <c r="LN65" s="376">
        <v>0</v>
      </c>
      <c r="LO65" s="394">
        <v>1.3000000000000007</v>
      </c>
      <c r="LP65" s="386">
        <v>0</v>
      </c>
      <c r="LQ65" s="75"/>
      <c r="LR65" s="297"/>
      <c r="LS65" s="285"/>
      <c r="LT65" s="285"/>
      <c r="LU65" s="4">
        <f t="shared" si="106"/>
        <v>29.700000000000003</v>
      </c>
      <c r="LV65" s="4">
        <f t="shared" si="62"/>
        <v>0</v>
      </c>
      <c r="LW65" s="286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8">
        <v>25.75</v>
      </c>
      <c r="MF65" s="313"/>
      <c r="MG65" s="75">
        <v>35.020000000000003</v>
      </c>
      <c r="MH65" s="74"/>
      <c r="MI65" s="9"/>
      <c r="MJ65" s="4"/>
      <c r="MK65" s="4">
        <f t="shared" si="65"/>
        <v>60.77</v>
      </c>
      <c r="ML65" s="4">
        <f t="shared" si="66"/>
        <v>0</v>
      </c>
      <c r="MM65" s="379">
        <v>6.1676999999999991</v>
      </c>
      <c r="MN65" s="380">
        <v>0</v>
      </c>
      <c r="MO65" s="110">
        <v>3.6223000000000001</v>
      </c>
      <c r="MP65" s="295">
        <v>0</v>
      </c>
      <c r="MQ65" s="4">
        <f t="shared" si="67"/>
        <v>9.7899999999999991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80"/>
      <c r="NB65" s="381"/>
      <c r="NC65" s="4">
        <f t="shared" si="73"/>
        <v>0</v>
      </c>
      <c r="ND65" s="4">
        <f t="shared" si="74"/>
        <v>0</v>
      </c>
      <c r="NE65" s="271"/>
      <c r="NF65" s="271"/>
      <c r="NG65" s="271">
        <f t="shared" si="75"/>
        <v>0</v>
      </c>
      <c r="NH65" s="271">
        <f t="shared" si="76"/>
        <v>0</v>
      </c>
      <c r="NI65" s="271"/>
      <c r="NJ65" s="271"/>
      <c r="NK65" s="271">
        <f t="shared" si="77"/>
        <v>0</v>
      </c>
      <c r="NL65" s="271">
        <f t="shared" si="78"/>
        <v>0</v>
      </c>
      <c r="NM65" s="269"/>
      <c r="NN65" s="271"/>
      <c r="NO65" s="271">
        <f t="shared" si="79"/>
        <v>0</v>
      </c>
      <c r="NP65" s="271">
        <f t="shared" si="80"/>
        <v>0</v>
      </c>
      <c r="NQ65" s="382">
        <v>3.67</v>
      </c>
      <c r="NR65" s="351"/>
      <c r="NS65" s="382">
        <v>0</v>
      </c>
      <c r="NT65" s="351"/>
      <c r="NU65" s="382">
        <v>6.2</v>
      </c>
      <c r="NV65" s="351"/>
      <c r="NW65" s="382">
        <v>1.33</v>
      </c>
      <c r="NX65" s="351"/>
      <c r="NY65" s="382">
        <v>2</v>
      </c>
      <c r="NZ65" s="351"/>
      <c r="OA65" s="4">
        <f t="shared" si="100"/>
        <v>11.870000000000001</v>
      </c>
      <c r="OB65" s="4">
        <f t="shared" si="101"/>
        <v>0</v>
      </c>
      <c r="OC65" s="74">
        <v>10</v>
      </c>
      <c r="OD65" s="4"/>
      <c r="OE65" s="384">
        <v>4.66</v>
      </c>
      <c r="OF65" s="4"/>
      <c r="OG65" s="384">
        <v>2</v>
      </c>
      <c r="OH65" s="4"/>
      <c r="OI65" s="74">
        <v>1</v>
      </c>
      <c r="OJ65" s="4"/>
      <c r="OK65" s="4">
        <f t="shared" si="81"/>
        <v>17.66</v>
      </c>
      <c r="OL65" s="4">
        <f t="shared" si="82"/>
        <v>0</v>
      </c>
      <c r="OM65" s="387">
        <v>3.45</v>
      </c>
      <c r="ON65" s="271"/>
      <c r="OO65" s="388">
        <v>0.97</v>
      </c>
      <c r="OP65" s="271"/>
      <c r="OQ65" s="388">
        <v>1.06</v>
      </c>
      <c r="OR65" s="181"/>
      <c r="OS65" s="181">
        <f t="shared" si="107"/>
        <v>4.42</v>
      </c>
      <c r="OT65" s="181">
        <f t="shared" si="84"/>
        <v>0</v>
      </c>
      <c r="OU65" s="271"/>
      <c r="OV65" s="271"/>
      <c r="OW65" s="271">
        <f t="shared" si="102"/>
        <v>0</v>
      </c>
      <c r="OX65" s="271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10.31</v>
      </c>
      <c r="N66" s="71">
        <v>2.0620000000000003</v>
      </c>
      <c r="O66" s="75">
        <v>0</v>
      </c>
      <c r="P66" s="71">
        <v>0</v>
      </c>
      <c r="Q66" s="118"/>
      <c r="R66" s="78"/>
      <c r="S66" s="288"/>
      <c r="T66" s="288"/>
      <c r="U66" s="78"/>
      <c r="V66" s="78"/>
      <c r="W66" s="78">
        <f t="shared" si="16"/>
        <v>10.31</v>
      </c>
      <c r="X66" s="78">
        <f t="shared" si="17"/>
        <v>10.31</v>
      </c>
      <c r="Y66" s="78">
        <v>5</v>
      </c>
      <c r="Z66" s="7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6">
        <v>115</v>
      </c>
      <c r="AL66" s="301">
        <v>34.5</v>
      </c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115</v>
      </c>
      <c r="AV66" s="4">
        <f t="shared" si="90"/>
        <v>34.5</v>
      </c>
      <c r="AW66" s="78">
        <v>2</v>
      </c>
      <c r="AX66" s="78">
        <v>0.85</v>
      </c>
      <c r="AY66" s="281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19</v>
      </c>
      <c r="BF66" s="78">
        <v>2.7056</v>
      </c>
      <c r="BG66" s="305">
        <v>8</v>
      </c>
      <c r="BH66" s="306">
        <v>1.1392</v>
      </c>
      <c r="BI66" s="305"/>
      <c r="BJ66" s="306"/>
      <c r="BK66" s="289">
        <v>3</v>
      </c>
      <c r="BL66" s="78">
        <v>0.42720000000000002</v>
      </c>
      <c r="BM66" s="8"/>
      <c r="BN66" s="8"/>
      <c r="BO66" s="8"/>
      <c r="BP66" s="8"/>
      <c r="BQ66" s="8"/>
      <c r="BR66" s="8"/>
      <c r="BS66" s="2">
        <f t="shared" si="21"/>
        <v>30</v>
      </c>
      <c r="BT66" s="8">
        <f t="shared" si="22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/>
      <c r="CH66" s="287"/>
      <c r="CI66" s="358">
        <v>20.6</v>
      </c>
      <c r="CJ66" s="287">
        <v>6.5</v>
      </c>
      <c r="CK66" s="352"/>
      <c r="CL66" s="352"/>
      <c r="CM66" s="358">
        <v>5.15</v>
      </c>
      <c r="CN66" s="294">
        <v>1.5</v>
      </c>
      <c r="CO66" s="8">
        <f t="shared" si="23"/>
        <v>25.75</v>
      </c>
      <c r="CP66" s="8">
        <f t="shared" si="24"/>
        <v>8</v>
      </c>
      <c r="CQ66" s="390">
        <v>97.628865979381459</v>
      </c>
      <c r="CR66" s="353"/>
      <c r="CS66" s="353"/>
      <c r="CT66" s="270"/>
      <c r="CU66" s="368">
        <v>18.556701030927837</v>
      </c>
      <c r="CV66" s="271"/>
      <c r="CW66" s="369">
        <v>63.814432989690722</v>
      </c>
      <c r="CX66" s="300"/>
      <c r="CY66" s="300"/>
      <c r="CZ66" s="300"/>
      <c r="DA66" s="307">
        <f t="shared" si="104"/>
        <v>180.00000000000003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0">
        <v>41.1</v>
      </c>
      <c r="DL66" s="370">
        <v>13.7</v>
      </c>
      <c r="DM66" s="288">
        <f t="shared" si="29"/>
        <v>41.1</v>
      </c>
      <c r="DN66" s="288">
        <f t="shared" si="30"/>
        <v>13.7</v>
      </c>
      <c r="DO66" s="370">
        <v>39.869999999999997</v>
      </c>
      <c r="DP66" s="370">
        <v>13.29</v>
      </c>
      <c r="DQ66" s="290"/>
      <c r="DR66" s="290"/>
      <c r="DS66" s="8"/>
      <c r="DT66" s="8"/>
      <c r="DU66" s="272"/>
      <c r="DV66" s="273"/>
      <c r="DW66" s="273"/>
      <c r="DX66" s="273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1">
        <v>39.17</v>
      </c>
      <c r="EH66" s="372">
        <v>9.7925000000000004</v>
      </c>
      <c r="EI66" s="91">
        <v>154.63999999999999</v>
      </c>
      <c r="EJ66" s="91">
        <v>38.659999999999997</v>
      </c>
      <c r="EK66" s="288">
        <v>53.61</v>
      </c>
      <c r="EL66" s="291">
        <v>13.4025</v>
      </c>
      <c r="EM66" s="354"/>
      <c r="EN66" s="354"/>
      <c r="EO66" s="292"/>
      <c r="EP66" s="292"/>
      <c r="EQ66" s="8">
        <f t="shared" si="32"/>
        <v>247.42000000000002</v>
      </c>
      <c r="ER66" s="8">
        <f t="shared" si="105"/>
        <v>61.855000000000004</v>
      </c>
      <c r="ES66" s="271"/>
      <c r="ET66" s="27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3">
        <v>29</v>
      </c>
      <c r="FB66" s="293"/>
      <c r="FC66" s="110">
        <v>0</v>
      </c>
      <c r="FD66" s="289"/>
      <c r="FE66" s="8"/>
      <c r="FF66" s="8"/>
      <c r="FG66" s="275"/>
      <c r="FH66" s="276"/>
      <c r="FI66" s="8"/>
      <c r="FJ66" s="8"/>
      <c r="FK66" s="8"/>
      <c r="FL66" s="8"/>
      <c r="FM66" s="289"/>
      <c r="FN66" s="289"/>
      <c r="FO66" s="4"/>
      <c r="FP66" s="8"/>
      <c r="FQ66" s="277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71"/>
      <c r="GJ66" s="71"/>
      <c r="GK66" s="294">
        <v>8</v>
      </c>
      <c r="GL66" s="294">
        <v>0</v>
      </c>
      <c r="GM66" s="90">
        <v>0</v>
      </c>
      <c r="GN66" s="90">
        <v>0</v>
      </c>
      <c r="GO66" s="294">
        <v>5</v>
      </c>
      <c r="GP66" s="374">
        <v>0</v>
      </c>
      <c r="GQ66" s="374">
        <v>0</v>
      </c>
      <c r="GR66" s="374">
        <v>0</v>
      </c>
      <c r="GS66" s="90">
        <v>0</v>
      </c>
      <c r="GT66" s="90">
        <v>0</v>
      </c>
      <c r="GU66" s="90">
        <v>3</v>
      </c>
      <c r="GV66" s="90">
        <v>0</v>
      </c>
      <c r="GW66" s="90">
        <v>2</v>
      </c>
      <c r="GX66" s="90">
        <v>0</v>
      </c>
      <c r="GY66" s="90"/>
      <c r="GZ66" s="90"/>
      <c r="HA66" s="266">
        <f t="shared" si="40"/>
        <v>18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3"/>
      <c r="HO66" s="8">
        <f t="shared" si="42"/>
        <v>0</v>
      </c>
      <c r="HP66" s="8">
        <f t="shared" si="43"/>
        <v>0</v>
      </c>
      <c r="HQ66" s="393">
        <v>280</v>
      </c>
      <c r="HR66" s="266"/>
      <c r="HS66" s="358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18"/>
      <c r="HZ66" s="318"/>
      <c r="IA66" s="278"/>
      <c r="IB66" s="274"/>
      <c r="IC66" s="181">
        <v>8.9</v>
      </c>
      <c r="ID66" s="294">
        <v>2.2250000000000001</v>
      </c>
      <c r="IE66" s="279"/>
      <c r="IF66" s="279"/>
      <c r="IG66" s="8">
        <f t="shared" si="46"/>
        <v>8.9</v>
      </c>
      <c r="IH66" s="8">
        <f t="shared" si="47"/>
        <v>2.2250000000000001</v>
      </c>
      <c r="II66" s="8">
        <v>80</v>
      </c>
      <c r="IJ66" s="8"/>
      <c r="IK66" s="8"/>
      <c r="IL66" s="8"/>
      <c r="IM66" s="4"/>
      <c r="IN66" s="273"/>
      <c r="IO66" s="8"/>
      <c r="IP66" s="8"/>
      <c r="IQ66" s="8"/>
      <c r="IR66" s="8"/>
      <c r="IS66" s="8"/>
      <c r="IT66" s="8"/>
      <c r="IU66" s="8">
        <f t="shared" si="96"/>
        <v>80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0"/>
      <c r="JF66" s="320"/>
      <c r="JG66" s="8">
        <f t="shared" si="48"/>
        <v>10.31</v>
      </c>
      <c r="JH66" s="8">
        <f t="shared" si="49"/>
        <v>0</v>
      </c>
      <c r="JI66" s="391">
        <v>0</v>
      </c>
      <c r="JJ66" s="391">
        <v>0</v>
      </c>
      <c r="JK66" s="391">
        <v>0</v>
      </c>
      <c r="JL66" s="391">
        <v>0</v>
      </c>
      <c r="JM66" s="294"/>
      <c r="JN66" s="294"/>
      <c r="JO66" s="358">
        <v>51.55</v>
      </c>
      <c r="JP66" s="294">
        <v>11</v>
      </c>
      <c r="JQ66" s="358">
        <v>0</v>
      </c>
      <c r="JR66" s="294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88"/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395">
        <v>25</v>
      </c>
      <c r="LL66" s="294">
        <v>0</v>
      </c>
      <c r="LM66" s="79">
        <v>3.4</v>
      </c>
      <c r="LN66" s="376">
        <v>0</v>
      </c>
      <c r="LO66" s="394">
        <v>1.3</v>
      </c>
      <c r="LP66" s="386">
        <v>0</v>
      </c>
      <c r="LQ66" s="75"/>
      <c r="LR66" s="297"/>
      <c r="LS66" s="285"/>
      <c r="LT66" s="285"/>
      <c r="LU66" s="4">
        <f t="shared" si="106"/>
        <v>29.7</v>
      </c>
      <c r="LV66" s="4">
        <f t="shared" si="62"/>
        <v>0</v>
      </c>
      <c r="LW66" s="286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8">
        <v>25.75</v>
      </c>
      <c r="MF66" s="313"/>
      <c r="MG66" s="75">
        <v>35.020000000000003</v>
      </c>
      <c r="MH66" s="74"/>
      <c r="MI66" s="9"/>
      <c r="MJ66" s="4"/>
      <c r="MK66" s="4">
        <f t="shared" si="65"/>
        <v>60.77</v>
      </c>
      <c r="ML66" s="4">
        <f t="shared" si="66"/>
        <v>0</v>
      </c>
      <c r="MM66" s="379">
        <v>5.9535</v>
      </c>
      <c r="MN66" s="380">
        <v>0</v>
      </c>
      <c r="MO66" s="110">
        <v>3.4964999999999993</v>
      </c>
      <c r="MP66" s="295">
        <v>0</v>
      </c>
      <c r="MQ66" s="4">
        <f t="shared" si="67"/>
        <v>9.4499999999999993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80"/>
      <c r="NB66" s="381"/>
      <c r="NC66" s="4">
        <f t="shared" si="73"/>
        <v>0</v>
      </c>
      <c r="ND66" s="4">
        <f t="shared" si="74"/>
        <v>0</v>
      </c>
      <c r="NE66" s="271"/>
      <c r="NF66" s="271"/>
      <c r="NG66" s="271">
        <f t="shared" si="75"/>
        <v>0</v>
      </c>
      <c r="NH66" s="271">
        <f t="shared" si="76"/>
        <v>0</v>
      </c>
      <c r="NI66" s="271"/>
      <c r="NJ66" s="271"/>
      <c r="NK66" s="271">
        <f t="shared" si="77"/>
        <v>0</v>
      </c>
      <c r="NL66" s="271">
        <f t="shared" si="78"/>
        <v>0</v>
      </c>
      <c r="NM66" s="269"/>
      <c r="NN66" s="271"/>
      <c r="NO66" s="271">
        <f t="shared" si="79"/>
        <v>0</v>
      </c>
      <c r="NP66" s="271">
        <f t="shared" si="80"/>
        <v>0</v>
      </c>
      <c r="NQ66" s="382">
        <v>3.67</v>
      </c>
      <c r="NR66" s="351"/>
      <c r="NS66" s="382">
        <v>0</v>
      </c>
      <c r="NT66" s="351"/>
      <c r="NU66" s="382">
        <v>6.2</v>
      </c>
      <c r="NV66" s="351"/>
      <c r="NW66" s="382">
        <v>1.33</v>
      </c>
      <c r="NX66" s="351"/>
      <c r="NY66" s="382">
        <v>2</v>
      </c>
      <c r="NZ66" s="351"/>
      <c r="OA66" s="4">
        <f t="shared" si="100"/>
        <v>11.870000000000001</v>
      </c>
      <c r="OB66" s="4">
        <f t="shared" si="101"/>
        <v>0</v>
      </c>
      <c r="OC66" s="74">
        <v>10</v>
      </c>
      <c r="OD66" s="4"/>
      <c r="OE66" s="384">
        <v>4.66</v>
      </c>
      <c r="OF66" s="4"/>
      <c r="OG66" s="384">
        <v>2</v>
      </c>
      <c r="OH66" s="4"/>
      <c r="OI66" s="74">
        <v>1</v>
      </c>
      <c r="OJ66" s="4"/>
      <c r="OK66" s="4">
        <f t="shared" si="81"/>
        <v>17.66</v>
      </c>
      <c r="OL66" s="4">
        <f t="shared" si="82"/>
        <v>0</v>
      </c>
      <c r="OM66" s="387">
        <v>3.03</v>
      </c>
      <c r="ON66" s="271"/>
      <c r="OO66" s="388">
        <v>0.85</v>
      </c>
      <c r="OP66" s="271"/>
      <c r="OQ66" s="388">
        <v>0.93</v>
      </c>
      <c r="OR66" s="181"/>
      <c r="OS66" s="181">
        <f t="shared" si="107"/>
        <v>3.88</v>
      </c>
      <c r="OT66" s="181">
        <f t="shared" si="84"/>
        <v>0</v>
      </c>
      <c r="OU66" s="271"/>
      <c r="OV66" s="271"/>
      <c r="OW66" s="271">
        <f t="shared" si="102"/>
        <v>0</v>
      </c>
      <c r="OX66" s="271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10.31</v>
      </c>
      <c r="N67" s="71">
        <v>2.0620000000000003</v>
      </c>
      <c r="O67" s="75">
        <v>0</v>
      </c>
      <c r="P67" s="71">
        <v>0</v>
      </c>
      <c r="Q67" s="118"/>
      <c r="R67" s="78"/>
      <c r="S67" s="288"/>
      <c r="T67" s="288"/>
      <c r="U67" s="78"/>
      <c r="V67" s="78"/>
      <c r="W67" s="78">
        <f t="shared" si="16"/>
        <v>10.31</v>
      </c>
      <c r="X67" s="78">
        <f t="shared" si="17"/>
        <v>10.31</v>
      </c>
      <c r="Y67" s="78">
        <v>5</v>
      </c>
      <c r="Z67" s="7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6">
        <v>115</v>
      </c>
      <c r="AL67" s="301">
        <v>34.5</v>
      </c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115</v>
      </c>
      <c r="AV67" s="4">
        <f t="shared" si="90"/>
        <v>34.5</v>
      </c>
      <c r="AW67" s="78">
        <v>2</v>
      </c>
      <c r="AX67" s="78">
        <v>0.85</v>
      </c>
      <c r="AY67" s="281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19</v>
      </c>
      <c r="BF67" s="78">
        <v>2.7056</v>
      </c>
      <c r="BG67" s="305">
        <v>8</v>
      </c>
      <c r="BH67" s="306">
        <v>1.1392</v>
      </c>
      <c r="BI67" s="305"/>
      <c r="BJ67" s="306"/>
      <c r="BK67" s="289">
        <v>3</v>
      </c>
      <c r="BL67" s="78">
        <v>0.42720000000000002</v>
      </c>
      <c r="BM67" s="8"/>
      <c r="BN67" s="8"/>
      <c r="BO67" s="8"/>
      <c r="BP67" s="8"/>
      <c r="BQ67" s="8"/>
      <c r="BR67" s="8"/>
      <c r="BS67" s="2">
        <f t="shared" si="21"/>
        <v>30</v>
      </c>
      <c r="BT67" s="8">
        <f t="shared" si="22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/>
      <c r="CH67" s="287"/>
      <c r="CI67" s="358">
        <v>20.6</v>
      </c>
      <c r="CJ67" s="287">
        <v>6.5</v>
      </c>
      <c r="CK67" s="352"/>
      <c r="CL67" s="352"/>
      <c r="CM67" s="358">
        <v>5.15</v>
      </c>
      <c r="CN67" s="294">
        <v>1.5</v>
      </c>
      <c r="CO67" s="8">
        <f t="shared" si="23"/>
        <v>25.75</v>
      </c>
      <c r="CP67" s="8">
        <f t="shared" si="24"/>
        <v>8</v>
      </c>
      <c r="CQ67" s="390">
        <v>97.628865979381459</v>
      </c>
      <c r="CR67" s="353"/>
      <c r="CS67" s="353"/>
      <c r="CT67" s="270"/>
      <c r="CU67" s="368">
        <v>18.556701030927837</v>
      </c>
      <c r="CV67" s="271"/>
      <c r="CW67" s="369">
        <v>63.814432989690722</v>
      </c>
      <c r="CX67" s="300"/>
      <c r="CY67" s="300"/>
      <c r="CZ67" s="300"/>
      <c r="DA67" s="307">
        <f t="shared" si="104"/>
        <v>180.00000000000003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0">
        <v>41.1</v>
      </c>
      <c r="DL67" s="370">
        <v>13.7</v>
      </c>
      <c r="DM67" s="288">
        <f t="shared" si="29"/>
        <v>41.1</v>
      </c>
      <c r="DN67" s="288">
        <f t="shared" si="30"/>
        <v>13.7</v>
      </c>
      <c r="DO67" s="370">
        <v>39.869999999999997</v>
      </c>
      <c r="DP67" s="370">
        <v>13.29</v>
      </c>
      <c r="DQ67" s="290"/>
      <c r="DR67" s="290"/>
      <c r="DS67" s="8"/>
      <c r="DT67" s="8"/>
      <c r="DU67" s="272"/>
      <c r="DV67" s="273"/>
      <c r="DW67" s="273"/>
      <c r="DX67" s="273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1">
        <v>39.17</v>
      </c>
      <c r="EH67" s="372">
        <v>9.7925000000000004</v>
      </c>
      <c r="EI67" s="91">
        <v>154.63999999999999</v>
      </c>
      <c r="EJ67" s="91">
        <v>38.659999999999997</v>
      </c>
      <c r="EK67" s="288">
        <v>53.61</v>
      </c>
      <c r="EL67" s="291">
        <v>13.4025</v>
      </c>
      <c r="EM67" s="354"/>
      <c r="EN67" s="354"/>
      <c r="EO67" s="292"/>
      <c r="EP67" s="292"/>
      <c r="EQ67" s="8">
        <f t="shared" si="32"/>
        <v>247.42000000000002</v>
      </c>
      <c r="ER67" s="8">
        <f t="shared" si="105"/>
        <v>61.855000000000004</v>
      </c>
      <c r="ES67" s="271"/>
      <c r="ET67" s="27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3">
        <v>29</v>
      </c>
      <c r="FB67" s="293"/>
      <c r="FC67" s="110">
        <v>0</v>
      </c>
      <c r="FD67" s="289"/>
      <c r="FE67" s="8"/>
      <c r="FF67" s="8"/>
      <c r="FG67" s="275"/>
      <c r="FH67" s="276"/>
      <c r="FI67" s="8"/>
      <c r="FJ67" s="8"/>
      <c r="FK67" s="8"/>
      <c r="FL67" s="8"/>
      <c r="FM67" s="289"/>
      <c r="FN67" s="289"/>
      <c r="FO67" s="4"/>
      <c r="FP67" s="8"/>
      <c r="FQ67" s="277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71"/>
      <c r="GJ67" s="71"/>
      <c r="GK67" s="294">
        <v>8</v>
      </c>
      <c r="GL67" s="294">
        <v>0</v>
      </c>
      <c r="GM67" s="90">
        <v>0</v>
      </c>
      <c r="GN67" s="90">
        <v>0</v>
      </c>
      <c r="GO67" s="294">
        <v>5</v>
      </c>
      <c r="GP67" s="374">
        <v>0</v>
      </c>
      <c r="GQ67" s="374">
        <v>0</v>
      </c>
      <c r="GR67" s="374">
        <v>0</v>
      </c>
      <c r="GS67" s="90">
        <v>0</v>
      </c>
      <c r="GT67" s="90">
        <v>0</v>
      </c>
      <c r="GU67" s="90">
        <v>3</v>
      </c>
      <c r="GV67" s="90">
        <v>0</v>
      </c>
      <c r="GW67" s="90">
        <v>2</v>
      </c>
      <c r="GX67" s="90">
        <v>0</v>
      </c>
      <c r="GY67" s="90"/>
      <c r="GZ67" s="90"/>
      <c r="HA67" s="266">
        <f t="shared" si="40"/>
        <v>18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3"/>
      <c r="HO67" s="8">
        <f t="shared" si="42"/>
        <v>0</v>
      </c>
      <c r="HP67" s="8">
        <f t="shared" si="43"/>
        <v>0</v>
      </c>
      <c r="HQ67" s="393">
        <v>280</v>
      </c>
      <c r="HR67" s="266"/>
      <c r="HS67" s="358">
        <v>400</v>
      </c>
      <c r="HT67" s="78"/>
      <c r="HU67" s="78">
        <f t="shared" si="44"/>
        <v>280</v>
      </c>
      <c r="HV67" s="78">
        <f t="shared" si="45"/>
        <v>0</v>
      </c>
      <c r="HW67" s="8"/>
      <c r="HX67" s="8"/>
      <c r="HY67" s="319"/>
      <c r="HZ67" s="319"/>
      <c r="IA67" s="278"/>
      <c r="IB67" s="274"/>
      <c r="IC67" s="385">
        <v>8.9</v>
      </c>
      <c r="ID67" s="294">
        <v>2.2250000000000001</v>
      </c>
      <c r="IE67" s="279"/>
      <c r="IF67" s="279"/>
      <c r="IG67" s="8">
        <f t="shared" si="46"/>
        <v>8.9</v>
      </c>
      <c r="IH67" s="8">
        <f t="shared" si="47"/>
        <v>2.2250000000000001</v>
      </c>
      <c r="II67" s="8">
        <v>80</v>
      </c>
      <c r="IJ67" s="8"/>
      <c r="IK67" s="8"/>
      <c r="IL67" s="8"/>
      <c r="IM67" s="4"/>
      <c r="IN67" s="273"/>
      <c r="IO67" s="8"/>
      <c r="IP67" s="8"/>
      <c r="IQ67" s="8"/>
      <c r="IR67" s="8"/>
      <c r="IS67" s="8"/>
      <c r="IT67" s="8"/>
      <c r="IU67" s="8">
        <f t="shared" si="96"/>
        <v>80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0"/>
      <c r="JF67" s="320"/>
      <c r="JG67" s="8">
        <f t="shared" si="48"/>
        <v>10.31</v>
      </c>
      <c r="JH67" s="8">
        <f t="shared" si="49"/>
        <v>0</v>
      </c>
      <c r="JI67" s="391">
        <v>0</v>
      </c>
      <c r="JJ67" s="391">
        <v>0</v>
      </c>
      <c r="JK67" s="391">
        <v>0</v>
      </c>
      <c r="JL67" s="391">
        <v>0</v>
      </c>
      <c r="JM67" s="294"/>
      <c r="JN67" s="294"/>
      <c r="JO67" s="358">
        <v>51.55</v>
      </c>
      <c r="JP67" s="294">
        <v>11</v>
      </c>
      <c r="JQ67" s="358">
        <v>0</v>
      </c>
      <c r="JR67" s="294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88"/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395">
        <v>25</v>
      </c>
      <c r="LL67" s="294">
        <v>0</v>
      </c>
      <c r="LM67" s="79">
        <v>3.4</v>
      </c>
      <c r="LN67" s="376">
        <v>0</v>
      </c>
      <c r="LO67" s="394">
        <v>1.3</v>
      </c>
      <c r="LP67" s="386">
        <v>0</v>
      </c>
      <c r="LQ67" s="75"/>
      <c r="LR67" s="297"/>
      <c r="LS67" s="285"/>
      <c r="LT67" s="285"/>
      <c r="LU67" s="4">
        <f t="shared" si="106"/>
        <v>29.7</v>
      </c>
      <c r="LV67" s="4">
        <f t="shared" si="62"/>
        <v>0</v>
      </c>
      <c r="LW67" s="286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8">
        <v>25.75</v>
      </c>
      <c r="MF67" s="313"/>
      <c r="MG67" s="75">
        <v>35.020000000000003</v>
      </c>
      <c r="MH67" s="74"/>
      <c r="MI67" s="9"/>
      <c r="MJ67" s="4"/>
      <c r="MK67" s="4">
        <f t="shared" si="65"/>
        <v>60.77</v>
      </c>
      <c r="ML67" s="4">
        <f t="shared" si="66"/>
        <v>0</v>
      </c>
      <c r="MM67" s="379">
        <v>5.7078000000000007</v>
      </c>
      <c r="MN67" s="380">
        <v>0</v>
      </c>
      <c r="MO67" s="110">
        <v>3.3521999999999998</v>
      </c>
      <c r="MP67" s="295">
        <v>0</v>
      </c>
      <c r="MQ67" s="4">
        <f t="shared" si="67"/>
        <v>9.06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80"/>
      <c r="NB67" s="381"/>
      <c r="NC67" s="4">
        <f t="shared" si="73"/>
        <v>0</v>
      </c>
      <c r="ND67" s="4">
        <f t="shared" si="74"/>
        <v>0</v>
      </c>
      <c r="NE67" s="271"/>
      <c r="NF67" s="271"/>
      <c r="NG67" s="271">
        <f t="shared" si="75"/>
        <v>0</v>
      </c>
      <c r="NH67" s="271">
        <f t="shared" si="76"/>
        <v>0</v>
      </c>
      <c r="NI67" s="271"/>
      <c r="NJ67" s="271"/>
      <c r="NK67" s="271">
        <f t="shared" si="77"/>
        <v>0</v>
      </c>
      <c r="NL67" s="271">
        <f t="shared" si="78"/>
        <v>0</v>
      </c>
      <c r="NM67" s="269"/>
      <c r="NN67" s="271"/>
      <c r="NO67" s="271">
        <f t="shared" si="79"/>
        <v>0</v>
      </c>
      <c r="NP67" s="271">
        <f t="shared" si="80"/>
        <v>0</v>
      </c>
      <c r="NQ67" s="382">
        <v>3.67</v>
      </c>
      <c r="NR67" s="351"/>
      <c r="NS67" s="382">
        <v>0</v>
      </c>
      <c r="NT67" s="351"/>
      <c r="NU67" s="382">
        <v>6.2</v>
      </c>
      <c r="NV67" s="351"/>
      <c r="NW67" s="382">
        <v>1.33</v>
      </c>
      <c r="NX67" s="351"/>
      <c r="NY67" s="382">
        <v>2</v>
      </c>
      <c r="NZ67" s="351"/>
      <c r="OA67" s="4">
        <f t="shared" si="100"/>
        <v>11.870000000000001</v>
      </c>
      <c r="OB67" s="4">
        <f t="shared" si="101"/>
        <v>0</v>
      </c>
      <c r="OC67" s="74">
        <v>10</v>
      </c>
      <c r="OD67" s="4"/>
      <c r="OE67" s="384">
        <v>4.66</v>
      </c>
      <c r="OF67" s="4"/>
      <c r="OG67" s="384">
        <v>2</v>
      </c>
      <c r="OH67" s="4"/>
      <c r="OI67" s="74">
        <v>1</v>
      </c>
      <c r="OJ67" s="4"/>
      <c r="OK67" s="4">
        <f t="shared" si="81"/>
        <v>17.66</v>
      </c>
      <c r="OL67" s="4">
        <f t="shared" si="82"/>
        <v>0</v>
      </c>
      <c r="OM67" s="387">
        <v>2.48</v>
      </c>
      <c r="ON67" s="271"/>
      <c r="OO67" s="388">
        <v>0.7</v>
      </c>
      <c r="OP67" s="271"/>
      <c r="OQ67" s="388">
        <v>0.76</v>
      </c>
      <c r="OR67" s="181"/>
      <c r="OS67" s="181">
        <f t="shared" si="107"/>
        <v>3.1799999999999997</v>
      </c>
      <c r="OT67" s="181">
        <f t="shared" si="84"/>
        <v>0</v>
      </c>
      <c r="OU67" s="271"/>
      <c r="OV67" s="271"/>
      <c r="OW67" s="271">
        <f t="shared" si="102"/>
        <v>0</v>
      </c>
      <c r="OX67" s="271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10.31</v>
      </c>
      <c r="N68" s="71">
        <v>2.0620000000000003</v>
      </c>
      <c r="O68" s="75">
        <v>0</v>
      </c>
      <c r="P68" s="71">
        <v>0</v>
      </c>
      <c r="Q68" s="118"/>
      <c r="R68" s="78"/>
      <c r="S68" s="288"/>
      <c r="T68" s="288"/>
      <c r="U68" s="78"/>
      <c r="V68" s="78"/>
      <c r="W68" s="78">
        <f t="shared" si="16"/>
        <v>10.31</v>
      </c>
      <c r="X68" s="78">
        <f t="shared" si="17"/>
        <v>10.31</v>
      </c>
      <c r="Y68" s="78">
        <v>5</v>
      </c>
      <c r="Z68" s="7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6">
        <v>115</v>
      </c>
      <c r="AL68" s="301">
        <v>34.5</v>
      </c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115</v>
      </c>
      <c r="AV68" s="4">
        <f t="shared" si="90"/>
        <v>34.5</v>
      </c>
      <c r="AW68" s="78">
        <v>2</v>
      </c>
      <c r="AX68" s="78">
        <v>0.85</v>
      </c>
      <c r="AY68" s="281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19</v>
      </c>
      <c r="BF68" s="78">
        <v>2.7056</v>
      </c>
      <c r="BG68" s="305">
        <v>8</v>
      </c>
      <c r="BH68" s="306">
        <v>1.1392</v>
      </c>
      <c r="BI68" s="305"/>
      <c r="BJ68" s="306"/>
      <c r="BK68" s="289">
        <v>3</v>
      </c>
      <c r="BL68" s="78">
        <v>0.42720000000000002</v>
      </c>
      <c r="BM68" s="8"/>
      <c r="BN68" s="8"/>
      <c r="BO68" s="8"/>
      <c r="BP68" s="8"/>
      <c r="BQ68" s="8"/>
      <c r="BR68" s="8"/>
      <c r="BS68" s="2">
        <f t="shared" si="21"/>
        <v>30</v>
      </c>
      <c r="BT68" s="8">
        <f t="shared" si="22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/>
      <c r="CH68" s="287"/>
      <c r="CI68" s="358">
        <v>20.6</v>
      </c>
      <c r="CJ68" s="287">
        <v>6.5</v>
      </c>
      <c r="CK68" s="352"/>
      <c r="CL68" s="352"/>
      <c r="CM68" s="358">
        <v>5.15</v>
      </c>
      <c r="CN68" s="294">
        <v>1.5</v>
      </c>
      <c r="CO68" s="8">
        <f t="shared" si="23"/>
        <v>25.75</v>
      </c>
      <c r="CP68" s="8">
        <f t="shared" si="24"/>
        <v>8</v>
      </c>
      <c r="CQ68" s="390">
        <v>97.628865979381459</v>
      </c>
      <c r="CR68" s="353"/>
      <c r="CS68" s="353"/>
      <c r="CT68" s="270"/>
      <c r="CU68" s="368">
        <v>18.556701030927837</v>
      </c>
      <c r="CV68" s="271"/>
      <c r="CW68" s="369">
        <v>63.814432989690722</v>
      </c>
      <c r="CX68" s="300"/>
      <c r="CY68" s="300"/>
      <c r="CZ68" s="300"/>
      <c r="DA68" s="307">
        <f t="shared" si="104"/>
        <v>180.00000000000003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0">
        <v>41.1</v>
      </c>
      <c r="DL68" s="370">
        <v>13.7</v>
      </c>
      <c r="DM68" s="288">
        <f t="shared" si="29"/>
        <v>41.1</v>
      </c>
      <c r="DN68" s="288">
        <f t="shared" si="30"/>
        <v>13.7</v>
      </c>
      <c r="DO68" s="370">
        <v>39.869999999999997</v>
      </c>
      <c r="DP68" s="370">
        <v>13.29</v>
      </c>
      <c r="DQ68" s="290"/>
      <c r="DR68" s="290"/>
      <c r="DS68" s="8"/>
      <c r="DT68" s="8"/>
      <c r="DU68" s="272"/>
      <c r="DV68" s="273"/>
      <c r="DW68" s="273"/>
      <c r="DX68" s="273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1">
        <v>39.17</v>
      </c>
      <c r="EH68" s="372">
        <v>9.7925000000000004</v>
      </c>
      <c r="EI68" s="91">
        <v>154.63999999999999</v>
      </c>
      <c r="EJ68" s="91">
        <v>38.659999999999997</v>
      </c>
      <c r="EK68" s="288">
        <v>53.61</v>
      </c>
      <c r="EL68" s="291">
        <v>13.4025</v>
      </c>
      <c r="EM68" s="354"/>
      <c r="EN68" s="354"/>
      <c r="EO68" s="292"/>
      <c r="EP68" s="292"/>
      <c r="EQ68" s="8">
        <f t="shared" si="32"/>
        <v>247.42000000000002</v>
      </c>
      <c r="ER68" s="8">
        <f t="shared" si="105"/>
        <v>61.855000000000004</v>
      </c>
      <c r="ES68" s="271"/>
      <c r="ET68" s="271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3">
        <v>29</v>
      </c>
      <c r="FB68" s="293"/>
      <c r="FC68" s="110">
        <v>0</v>
      </c>
      <c r="FD68" s="289"/>
      <c r="FE68" s="8"/>
      <c r="FF68" s="8"/>
      <c r="FG68" s="275"/>
      <c r="FH68" s="276"/>
      <c r="FI68" s="8"/>
      <c r="FJ68" s="8"/>
      <c r="FK68" s="8"/>
      <c r="FL68" s="8"/>
      <c r="FM68" s="289"/>
      <c r="FN68" s="289"/>
      <c r="FO68" s="4"/>
      <c r="FP68" s="8"/>
      <c r="FQ68" s="277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71"/>
      <c r="GJ68" s="71"/>
      <c r="GK68" s="294">
        <v>8</v>
      </c>
      <c r="GL68" s="294">
        <v>0</v>
      </c>
      <c r="GM68" s="90">
        <v>0</v>
      </c>
      <c r="GN68" s="90">
        <v>0</v>
      </c>
      <c r="GO68" s="294">
        <v>5</v>
      </c>
      <c r="GP68" s="374">
        <v>0</v>
      </c>
      <c r="GQ68" s="374">
        <v>0</v>
      </c>
      <c r="GR68" s="374">
        <v>0</v>
      </c>
      <c r="GS68" s="90">
        <v>0</v>
      </c>
      <c r="GT68" s="90">
        <v>0</v>
      </c>
      <c r="GU68" s="90">
        <v>3</v>
      </c>
      <c r="GV68" s="90">
        <v>0</v>
      </c>
      <c r="GW68" s="90">
        <v>2</v>
      </c>
      <c r="GX68" s="90">
        <v>0</v>
      </c>
      <c r="GY68" s="90"/>
      <c r="GZ68" s="90"/>
      <c r="HA68" s="266">
        <f t="shared" si="40"/>
        <v>18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3"/>
      <c r="HO68" s="8">
        <f t="shared" si="42"/>
        <v>0</v>
      </c>
      <c r="HP68" s="8">
        <f t="shared" si="43"/>
        <v>0</v>
      </c>
      <c r="HQ68" s="393">
        <v>280</v>
      </c>
      <c r="HR68" s="266"/>
      <c r="HS68" s="358">
        <v>400</v>
      </c>
      <c r="HT68" s="78"/>
      <c r="HU68" s="78">
        <f t="shared" si="44"/>
        <v>280</v>
      </c>
      <c r="HV68" s="78">
        <f t="shared" si="45"/>
        <v>0</v>
      </c>
      <c r="HW68" s="8"/>
      <c r="HX68" s="8"/>
      <c r="HY68" s="318"/>
      <c r="HZ68" s="318"/>
      <c r="IA68" s="278"/>
      <c r="IB68" s="274"/>
      <c r="IC68" s="181">
        <v>8.9</v>
      </c>
      <c r="ID68" s="294">
        <v>2.2250000000000001</v>
      </c>
      <c r="IE68" s="279"/>
      <c r="IF68" s="279"/>
      <c r="IG68" s="8">
        <f t="shared" si="46"/>
        <v>8.9</v>
      </c>
      <c r="IH68" s="8">
        <f t="shared" si="47"/>
        <v>2.2250000000000001</v>
      </c>
      <c r="II68" s="8">
        <v>60</v>
      </c>
      <c r="IJ68" s="8"/>
      <c r="IK68" s="8"/>
      <c r="IL68" s="8"/>
      <c r="IM68" s="4"/>
      <c r="IN68" s="273"/>
      <c r="IO68" s="8"/>
      <c r="IP68" s="8"/>
      <c r="IQ68" s="8"/>
      <c r="IR68" s="8"/>
      <c r="IS68" s="8"/>
      <c r="IT68" s="8"/>
      <c r="IU68" s="8">
        <f t="shared" si="96"/>
        <v>60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0"/>
      <c r="JF68" s="320"/>
      <c r="JG68" s="8">
        <f t="shared" si="48"/>
        <v>10.31</v>
      </c>
      <c r="JH68" s="8">
        <f t="shared" si="49"/>
        <v>0</v>
      </c>
      <c r="JI68" s="391">
        <v>0</v>
      </c>
      <c r="JJ68" s="391">
        <v>0</v>
      </c>
      <c r="JK68" s="391">
        <v>0</v>
      </c>
      <c r="JL68" s="391">
        <v>0</v>
      </c>
      <c r="JM68" s="294"/>
      <c r="JN68" s="294"/>
      <c r="JO68" s="358">
        <v>51.55</v>
      </c>
      <c r="JP68" s="294">
        <v>11</v>
      </c>
      <c r="JQ68" s="358">
        <v>0</v>
      </c>
      <c r="JR68" s="294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88"/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395">
        <v>25</v>
      </c>
      <c r="LL68" s="294">
        <v>0</v>
      </c>
      <c r="LM68" s="79">
        <v>3.4</v>
      </c>
      <c r="LN68" s="376">
        <v>0</v>
      </c>
      <c r="LO68" s="394">
        <v>1.3</v>
      </c>
      <c r="LP68" s="386">
        <v>0</v>
      </c>
      <c r="LQ68" s="75"/>
      <c r="LR68" s="297"/>
      <c r="LS68" s="285"/>
      <c r="LT68" s="285"/>
      <c r="LU68" s="4">
        <f t="shared" si="106"/>
        <v>29.7</v>
      </c>
      <c r="LV68" s="4">
        <f t="shared" si="62"/>
        <v>0</v>
      </c>
      <c r="LW68" s="286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8">
        <v>25.75</v>
      </c>
      <c r="MF68" s="313"/>
      <c r="MG68" s="75">
        <v>35.020000000000003</v>
      </c>
      <c r="MH68" s="74"/>
      <c r="MI68" s="9"/>
      <c r="MJ68" s="4"/>
      <c r="MK68" s="4">
        <f t="shared" si="65"/>
        <v>60.77</v>
      </c>
      <c r="ML68" s="4">
        <f t="shared" si="66"/>
        <v>0</v>
      </c>
      <c r="MM68" s="379">
        <v>5.4369000000000005</v>
      </c>
      <c r="MN68" s="380">
        <v>0</v>
      </c>
      <c r="MO68" s="110">
        <v>3.1931000000000003</v>
      </c>
      <c r="MP68" s="295">
        <v>0</v>
      </c>
      <c r="MQ68" s="4">
        <f t="shared" si="67"/>
        <v>8.6300000000000008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80"/>
      <c r="NB68" s="381"/>
      <c r="NC68" s="4">
        <f t="shared" si="73"/>
        <v>0</v>
      </c>
      <c r="ND68" s="4">
        <f t="shared" si="74"/>
        <v>0</v>
      </c>
      <c r="NE68" s="271"/>
      <c r="NF68" s="271"/>
      <c r="NG68" s="271">
        <f t="shared" si="75"/>
        <v>0</v>
      </c>
      <c r="NH68" s="271">
        <f t="shared" si="76"/>
        <v>0</v>
      </c>
      <c r="NI68" s="271"/>
      <c r="NJ68" s="271"/>
      <c r="NK68" s="271">
        <f t="shared" si="77"/>
        <v>0</v>
      </c>
      <c r="NL68" s="271">
        <f t="shared" si="78"/>
        <v>0</v>
      </c>
      <c r="NM68" s="269"/>
      <c r="NN68" s="271"/>
      <c r="NO68" s="271">
        <f t="shared" si="79"/>
        <v>0</v>
      </c>
      <c r="NP68" s="271">
        <f t="shared" si="80"/>
        <v>0</v>
      </c>
      <c r="NQ68" s="382">
        <v>3.67</v>
      </c>
      <c r="NR68" s="351"/>
      <c r="NS68" s="382">
        <v>0</v>
      </c>
      <c r="NT68" s="351"/>
      <c r="NU68" s="382">
        <v>6.2</v>
      </c>
      <c r="NV68" s="351"/>
      <c r="NW68" s="382">
        <v>1.33</v>
      </c>
      <c r="NX68" s="351"/>
      <c r="NY68" s="382">
        <v>2</v>
      </c>
      <c r="NZ68" s="351"/>
      <c r="OA68" s="4">
        <f t="shared" si="100"/>
        <v>11.870000000000001</v>
      </c>
      <c r="OB68" s="4">
        <f t="shared" si="101"/>
        <v>0</v>
      </c>
      <c r="OC68" s="74">
        <v>10</v>
      </c>
      <c r="OD68" s="4"/>
      <c r="OE68" s="384">
        <v>4.66</v>
      </c>
      <c r="OF68" s="4"/>
      <c r="OG68" s="384">
        <v>2</v>
      </c>
      <c r="OH68" s="4"/>
      <c r="OI68" s="74">
        <v>1</v>
      </c>
      <c r="OJ68" s="4"/>
      <c r="OK68" s="4">
        <f t="shared" si="81"/>
        <v>17.66</v>
      </c>
      <c r="OL68" s="4">
        <f t="shared" si="82"/>
        <v>0</v>
      </c>
      <c r="OM68" s="387">
        <v>2.84</v>
      </c>
      <c r="ON68" s="271"/>
      <c r="OO68" s="388">
        <v>0.8</v>
      </c>
      <c r="OP68" s="271"/>
      <c r="OQ68" s="388">
        <v>0.87</v>
      </c>
      <c r="OR68" s="181"/>
      <c r="OS68" s="181">
        <f t="shared" si="107"/>
        <v>3.6399999999999997</v>
      </c>
      <c r="OT68" s="181">
        <f t="shared" si="84"/>
        <v>0</v>
      </c>
      <c r="OU68" s="271"/>
      <c r="OV68" s="271"/>
      <c r="OW68" s="271">
        <f t="shared" si="102"/>
        <v>0</v>
      </c>
      <c r="OX68" s="271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10.31</v>
      </c>
      <c r="N69" s="71">
        <v>2.0620000000000003</v>
      </c>
      <c r="O69" s="75">
        <v>0</v>
      </c>
      <c r="P69" s="71">
        <v>0</v>
      </c>
      <c r="Q69" s="118"/>
      <c r="R69" s="78"/>
      <c r="S69" s="288"/>
      <c r="T69" s="288"/>
      <c r="U69" s="78"/>
      <c r="V69" s="78"/>
      <c r="W69" s="78">
        <f t="shared" si="16"/>
        <v>10.31</v>
      </c>
      <c r="X69" s="78">
        <f t="shared" si="17"/>
        <v>10.31</v>
      </c>
      <c r="Y69" s="78">
        <v>5</v>
      </c>
      <c r="Z69" s="7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6">
        <v>115</v>
      </c>
      <c r="AL69" s="301">
        <v>34.5</v>
      </c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115</v>
      </c>
      <c r="AV69" s="4">
        <f t="shared" si="90"/>
        <v>34.5</v>
      </c>
      <c r="AW69" s="78">
        <v>2</v>
      </c>
      <c r="AX69" s="78">
        <v>0.85</v>
      </c>
      <c r="AY69" s="281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19</v>
      </c>
      <c r="BF69" s="78">
        <v>2.7056</v>
      </c>
      <c r="BG69" s="305">
        <v>8</v>
      </c>
      <c r="BH69" s="306">
        <v>1.1392</v>
      </c>
      <c r="BI69" s="305"/>
      <c r="BJ69" s="306"/>
      <c r="BK69" s="289">
        <v>3</v>
      </c>
      <c r="BL69" s="78">
        <v>0.42720000000000002</v>
      </c>
      <c r="BM69" s="8"/>
      <c r="BN69" s="8"/>
      <c r="BO69" s="8"/>
      <c r="BP69" s="8"/>
      <c r="BQ69" s="8"/>
      <c r="BR69" s="8"/>
      <c r="BS69" s="2">
        <f t="shared" si="21"/>
        <v>30</v>
      </c>
      <c r="BT69" s="8">
        <f t="shared" si="22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/>
      <c r="CH69" s="287"/>
      <c r="CI69" s="358">
        <v>20.6</v>
      </c>
      <c r="CJ69" s="287">
        <v>6.5</v>
      </c>
      <c r="CK69" s="352"/>
      <c r="CL69" s="352"/>
      <c r="CM69" s="358">
        <v>5.15</v>
      </c>
      <c r="CN69" s="294">
        <v>1.5</v>
      </c>
      <c r="CO69" s="8">
        <f t="shared" si="23"/>
        <v>25.75</v>
      </c>
      <c r="CP69" s="8">
        <f t="shared" si="24"/>
        <v>8</v>
      </c>
      <c r="CQ69" s="390">
        <v>97.628865979381459</v>
      </c>
      <c r="CR69" s="353"/>
      <c r="CS69" s="353"/>
      <c r="CT69" s="270"/>
      <c r="CU69" s="368">
        <v>18.556701030927837</v>
      </c>
      <c r="CV69" s="271"/>
      <c r="CW69" s="369">
        <v>63.814432989690722</v>
      </c>
      <c r="CX69" s="300"/>
      <c r="CY69" s="300"/>
      <c r="CZ69" s="300"/>
      <c r="DA69" s="307">
        <f t="shared" si="104"/>
        <v>180.00000000000003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0">
        <v>41.1</v>
      </c>
      <c r="DL69" s="370">
        <v>13.7</v>
      </c>
      <c r="DM69" s="288">
        <f t="shared" si="29"/>
        <v>41.1</v>
      </c>
      <c r="DN69" s="288">
        <f t="shared" si="30"/>
        <v>13.7</v>
      </c>
      <c r="DO69" s="370">
        <v>39.869999999999997</v>
      </c>
      <c r="DP69" s="370">
        <v>13.29</v>
      </c>
      <c r="DQ69" s="290"/>
      <c r="DR69" s="290"/>
      <c r="DS69" s="8"/>
      <c r="DT69" s="8"/>
      <c r="DU69" s="272"/>
      <c r="DV69" s="273"/>
      <c r="DW69" s="273"/>
      <c r="DX69" s="273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1">
        <v>39.17</v>
      </c>
      <c r="EH69" s="372">
        <v>9.7925000000000004</v>
      </c>
      <c r="EI69" s="91">
        <v>154.63999999999999</v>
      </c>
      <c r="EJ69" s="91">
        <v>38.659999999999997</v>
      </c>
      <c r="EK69" s="288">
        <v>53.61</v>
      </c>
      <c r="EL69" s="291">
        <v>13.4025</v>
      </c>
      <c r="EM69" s="354"/>
      <c r="EN69" s="354"/>
      <c r="EO69" s="292"/>
      <c r="EP69" s="292"/>
      <c r="EQ69" s="8">
        <f t="shared" si="32"/>
        <v>247.42000000000002</v>
      </c>
      <c r="ER69" s="8">
        <f t="shared" si="105"/>
        <v>61.855000000000004</v>
      </c>
      <c r="ES69" s="271"/>
      <c r="ET69" s="271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3">
        <v>29</v>
      </c>
      <c r="FB69" s="293"/>
      <c r="FC69" s="110">
        <v>0</v>
      </c>
      <c r="FD69" s="289"/>
      <c r="FE69" s="8"/>
      <c r="FF69" s="8"/>
      <c r="FG69" s="275"/>
      <c r="FH69" s="276"/>
      <c r="FI69" s="8"/>
      <c r="FJ69" s="8"/>
      <c r="FK69" s="8"/>
      <c r="FL69" s="8"/>
      <c r="FM69" s="289"/>
      <c r="FN69" s="289"/>
      <c r="FO69" s="4"/>
      <c r="FP69" s="8"/>
      <c r="FQ69" s="277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71"/>
      <c r="GJ69" s="71"/>
      <c r="GK69" s="294">
        <v>8</v>
      </c>
      <c r="GL69" s="294">
        <v>0</v>
      </c>
      <c r="GM69" s="90">
        <v>0</v>
      </c>
      <c r="GN69" s="90">
        <v>0</v>
      </c>
      <c r="GO69" s="294">
        <v>5</v>
      </c>
      <c r="GP69" s="374">
        <v>0</v>
      </c>
      <c r="GQ69" s="374">
        <v>0</v>
      </c>
      <c r="GR69" s="374">
        <v>0</v>
      </c>
      <c r="GS69" s="90">
        <v>0</v>
      </c>
      <c r="GT69" s="90">
        <v>0</v>
      </c>
      <c r="GU69" s="90">
        <v>3</v>
      </c>
      <c r="GV69" s="90">
        <v>0</v>
      </c>
      <c r="GW69" s="90">
        <v>2</v>
      </c>
      <c r="GX69" s="90">
        <v>0</v>
      </c>
      <c r="GY69" s="90"/>
      <c r="GZ69" s="90"/>
      <c r="HA69" s="266">
        <f t="shared" si="40"/>
        <v>18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3"/>
      <c r="HO69" s="8">
        <f t="shared" si="42"/>
        <v>0</v>
      </c>
      <c r="HP69" s="8">
        <f t="shared" si="43"/>
        <v>0</v>
      </c>
      <c r="HQ69" s="393">
        <v>280</v>
      </c>
      <c r="HR69" s="266"/>
      <c r="HS69" s="358">
        <v>400</v>
      </c>
      <c r="HT69" s="78"/>
      <c r="HU69" s="78">
        <f t="shared" si="44"/>
        <v>280</v>
      </c>
      <c r="HV69" s="78">
        <f t="shared" si="45"/>
        <v>0</v>
      </c>
      <c r="HW69" s="8"/>
      <c r="HX69" s="8"/>
      <c r="HY69" s="318"/>
      <c r="HZ69" s="318"/>
      <c r="IA69" s="278"/>
      <c r="IB69" s="274"/>
      <c r="IC69" s="181">
        <v>8.9</v>
      </c>
      <c r="ID69" s="294">
        <v>2.2250000000000001</v>
      </c>
      <c r="IE69" s="279"/>
      <c r="IF69" s="279"/>
      <c r="IG69" s="8">
        <f t="shared" si="46"/>
        <v>8.9</v>
      </c>
      <c r="IH69" s="8">
        <f t="shared" si="47"/>
        <v>2.2250000000000001</v>
      </c>
      <c r="II69" s="8">
        <v>30</v>
      </c>
      <c r="IJ69" s="8"/>
      <c r="IK69" s="8"/>
      <c r="IL69" s="8"/>
      <c r="IM69" s="4"/>
      <c r="IN69" s="273"/>
      <c r="IO69" s="8"/>
      <c r="IP69" s="8"/>
      <c r="IQ69" s="8"/>
      <c r="IR69" s="8"/>
      <c r="IS69" s="8"/>
      <c r="IT69" s="8"/>
      <c r="IU69" s="8">
        <f t="shared" si="96"/>
        <v>30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0"/>
      <c r="JF69" s="320"/>
      <c r="JG69" s="8">
        <f t="shared" si="48"/>
        <v>10.31</v>
      </c>
      <c r="JH69" s="8">
        <f t="shared" si="49"/>
        <v>0</v>
      </c>
      <c r="JI69" s="391">
        <v>0</v>
      </c>
      <c r="JJ69" s="391">
        <v>0</v>
      </c>
      <c r="JK69" s="391">
        <v>0</v>
      </c>
      <c r="JL69" s="391">
        <v>0</v>
      </c>
      <c r="JM69" s="294"/>
      <c r="JN69" s="294"/>
      <c r="JO69" s="358">
        <v>51.55</v>
      </c>
      <c r="JP69" s="294">
        <v>11</v>
      </c>
      <c r="JQ69" s="358">
        <v>0</v>
      </c>
      <c r="JR69" s="294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88"/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395">
        <v>25</v>
      </c>
      <c r="LL69" s="294">
        <v>0</v>
      </c>
      <c r="LM69" s="79">
        <v>3.4</v>
      </c>
      <c r="LN69" s="376">
        <v>0</v>
      </c>
      <c r="LO69" s="394">
        <v>1.3</v>
      </c>
      <c r="LP69" s="386">
        <v>0</v>
      </c>
      <c r="LQ69" s="75"/>
      <c r="LR69" s="297"/>
      <c r="LS69" s="285"/>
      <c r="LT69" s="285"/>
      <c r="LU69" s="4">
        <f t="shared" si="106"/>
        <v>29.7</v>
      </c>
      <c r="LV69" s="4">
        <f t="shared" si="62"/>
        <v>0</v>
      </c>
      <c r="LW69" s="286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8">
        <v>25.75</v>
      </c>
      <c r="MF69" s="313"/>
      <c r="MG69" s="75">
        <v>35.020000000000003</v>
      </c>
      <c r="MH69" s="74"/>
      <c r="MI69" s="9"/>
      <c r="MJ69" s="4"/>
      <c r="MK69" s="4">
        <f t="shared" si="65"/>
        <v>60.77</v>
      </c>
      <c r="ML69" s="4">
        <f t="shared" si="66"/>
        <v>0</v>
      </c>
      <c r="MM69" s="379">
        <v>5.1533999999999995</v>
      </c>
      <c r="MN69" s="380">
        <v>0</v>
      </c>
      <c r="MO69" s="110">
        <v>3.0266000000000002</v>
      </c>
      <c r="MP69" s="295">
        <v>0</v>
      </c>
      <c r="MQ69" s="4">
        <f t="shared" si="67"/>
        <v>8.18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80"/>
      <c r="NB69" s="381"/>
      <c r="NC69" s="4">
        <f t="shared" si="73"/>
        <v>0</v>
      </c>
      <c r="ND69" s="4">
        <f t="shared" si="74"/>
        <v>0</v>
      </c>
      <c r="NE69" s="271"/>
      <c r="NF69" s="271"/>
      <c r="NG69" s="271">
        <f t="shared" si="75"/>
        <v>0</v>
      </c>
      <c r="NH69" s="271">
        <f t="shared" si="76"/>
        <v>0</v>
      </c>
      <c r="NI69" s="271"/>
      <c r="NJ69" s="271"/>
      <c r="NK69" s="271">
        <f t="shared" si="77"/>
        <v>0</v>
      </c>
      <c r="NL69" s="271">
        <f t="shared" si="78"/>
        <v>0</v>
      </c>
      <c r="NM69" s="269"/>
      <c r="NN69" s="271"/>
      <c r="NO69" s="271">
        <f t="shared" si="79"/>
        <v>0</v>
      </c>
      <c r="NP69" s="271">
        <f t="shared" si="80"/>
        <v>0</v>
      </c>
      <c r="NQ69" s="382">
        <v>3.67</v>
      </c>
      <c r="NR69" s="351"/>
      <c r="NS69" s="382">
        <v>0</v>
      </c>
      <c r="NT69" s="351"/>
      <c r="NU69" s="382">
        <v>6.2</v>
      </c>
      <c r="NV69" s="351"/>
      <c r="NW69" s="382">
        <v>1.33</v>
      </c>
      <c r="NX69" s="351"/>
      <c r="NY69" s="382">
        <v>2</v>
      </c>
      <c r="NZ69" s="351"/>
      <c r="OA69" s="4">
        <f t="shared" si="100"/>
        <v>11.870000000000001</v>
      </c>
      <c r="OB69" s="4">
        <f t="shared" si="101"/>
        <v>0</v>
      </c>
      <c r="OC69" s="74">
        <v>10</v>
      </c>
      <c r="OD69" s="4"/>
      <c r="OE69" s="384">
        <v>4.66</v>
      </c>
      <c r="OF69" s="4"/>
      <c r="OG69" s="384">
        <v>2</v>
      </c>
      <c r="OH69" s="4"/>
      <c r="OI69" s="74">
        <v>1</v>
      </c>
      <c r="OJ69" s="4"/>
      <c r="OK69" s="4">
        <f t="shared" si="81"/>
        <v>17.66</v>
      </c>
      <c r="OL69" s="4">
        <f t="shared" si="82"/>
        <v>0</v>
      </c>
      <c r="OM69" s="387">
        <v>3.21</v>
      </c>
      <c r="ON69" s="271"/>
      <c r="OO69" s="388">
        <v>0.91</v>
      </c>
      <c r="OP69" s="271"/>
      <c r="OQ69" s="388">
        <v>0.99</v>
      </c>
      <c r="OR69" s="181"/>
      <c r="OS69" s="181">
        <f t="shared" si="107"/>
        <v>4.12</v>
      </c>
      <c r="OT69" s="181">
        <f t="shared" si="84"/>
        <v>0</v>
      </c>
      <c r="OU69" s="271"/>
      <c r="OV69" s="271"/>
      <c r="OW69" s="271">
        <f t="shared" si="102"/>
        <v>0</v>
      </c>
      <c r="OX69" s="271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10.31</v>
      </c>
      <c r="N70" s="71">
        <v>2.0620000000000003</v>
      </c>
      <c r="O70" s="75">
        <v>0</v>
      </c>
      <c r="P70" s="71">
        <v>0</v>
      </c>
      <c r="Q70" s="118"/>
      <c r="R70" s="78"/>
      <c r="S70" s="288"/>
      <c r="T70" s="288"/>
      <c r="U70" s="78"/>
      <c r="V70" s="78"/>
      <c r="W70" s="78">
        <f t="shared" si="16"/>
        <v>10.31</v>
      </c>
      <c r="X70" s="78">
        <f t="shared" si="17"/>
        <v>10.31</v>
      </c>
      <c r="Y70" s="78">
        <v>5</v>
      </c>
      <c r="Z70" s="7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6">
        <v>115</v>
      </c>
      <c r="AL70" s="301">
        <v>34.5</v>
      </c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115</v>
      </c>
      <c r="AV70" s="4">
        <f t="shared" si="90"/>
        <v>34.5</v>
      </c>
      <c r="AW70" s="78">
        <v>2</v>
      </c>
      <c r="AX70" s="78">
        <v>0.85</v>
      </c>
      <c r="AY70" s="281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19</v>
      </c>
      <c r="BF70" s="78">
        <v>2.7056</v>
      </c>
      <c r="BG70" s="305">
        <v>8</v>
      </c>
      <c r="BH70" s="306">
        <v>1.1392</v>
      </c>
      <c r="BI70" s="305"/>
      <c r="BJ70" s="306"/>
      <c r="BK70" s="289">
        <v>3</v>
      </c>
      <c r="BL70" s="78">
        <v>0.42720000000000002</v>
      </c>
      <c r="BM70" s="8"/>
      <c r="BN70" s="8"/>
      <c r="BO70" s="8"/>
      <c r="BP70" s="8"/>
      <c r="BQ70" s="8"/>
      <c r="BR70" s="8"/>
      <c r="BS70" s="2">
        <f t="shared" si="21"/>
        <v>30</v>
      </c>
      <c r="BT70" s="8">
        <f t="shared" si="22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/>
      <c r="CH70" s="287"/>
      <c r="CI70" s="358">
        <v>20.6</v>
      </c>
      <c r="CJ70" s="287">
        <v>6.5</v>
      </c>
      <c r="CK70" s="352"/>
      <c r="CL70" s="352"/>
      <c r="CM70" s="358">
        <v>5.15</v>
      </c>
      <c r="CN70" s="294">
        <v>1.5</v>
      </c>
      <c r="CO70" s="8">
        <f t="shared" si="23"/>
        <v>25.75</v>
      </c>
      <c r="CP70" s="8">
        <f t="shared" si="24"/>
        <v>8</v>
      </c>
      <c r="CQ70" s="390">
        <v>97.628865979381459</v>
      </c>
      <c r="CR70" s="353"/>
      <c r="CS70" s="353"/>
      <c r="CT70" s="270"/>
      <c r="CU70" s="368">
        <v>18.556701030927837</v>
      </c>
      <c r="CV70" s="271"/>
      <c r="CW70" s="369">
        <v>63.814432989690722</v>
      </c>
      <c r="CX70" s="300"/>
      <c r="CY70" s="300"/>
      <c r="CZ70" s="300"/>
      <c r="DA70" s="307">
        <f t="shared" si="104"/>
        <v>180.00000000000003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0">
        <v>41.1</v>
      </c>
      <c r="DL70" s="370">
        <v>13.7</v>
      </c>
      <c r="DM70" s="288">
        <f t="shared" si="29"/>
        <v>41.1</v>
      </c>
      <c r="DN70" s="288">
        <f t="shared" si="30"/>
        <v>13.7</v>
      </c>
      <c r="DO70" s="370">
        <v>39.869999999999997</v>
      </c>
      <c r="DP70" s="370">
        <v>13.29</v>
      </c>
      <c r="DQ70" s="290"/>
      <c r="DR70" s="290"/>
      <c r="DS70" s="8"/>
      <c r="DT70" s="8"/>
      <c r="DU70" s="272"/>
      <c r="DV70" s="273"/>
      <c r="DW70" s="273"/>
      <c r="DX70" s="273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1">
        <v>39.17</v>
      </c>
      <c r="EH70" s="372">
        <v>9.7925000000000004</v>
      </c>
      <c r="EI70" s="91">
        <v>154.63999999999999</v>
      </c>
      <c r="EJ70" s="91">
        <v>38.659999999999997</v>
      </c>
      <c r="EK70" s="288">
        <v>53.61</v>
      </c>
      <c r="EL70" s="291">
        <v>13.4025</v>
      </c>
      <c r="EM70" s="354"/>
      <c r="EN70" s="354"/>
      <c r="EO70" s="292"/>
      <c r="EP70" s="292"/>
      <c r="EQ70" s="8">
        <f t="shared" si="32"/>
        <v>247.42000000000002</v>
      </c>
      <c r="ER70" s="8">
        <f t="shared" si="105"/>
        <v>61.855000000000004</v>
      </c>
      <c r="ES70" s="271"/>
      <c r="ET70" s="271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3">
        <v>29</v>
      </c>
      <c r="FB70" s="293"/>
      <c r="FC70" s="110">
        <v>0</v>
      </c>
      <c r="FD70" s="289"/>
      <c r="FE70" s="8"/>
      <c r="FF70" s="8"/>
      <c r="FG70" s="275"/>
      <c r="FH70" s="276"/>
      <c r="FI70" s="8"/>
      <c r="FJ70" s="8"/>
      <c r="FK70" s="8"/>
      <c r="FL70" s="8"/>
      <c r="FM70" s="289"/>
      <c r="FN70" s="289"/>
      <c r="FO70" s="4"/>
      <c r="FP70" s="8"/>
      <c r="FQ70" s="277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71"/>
      <c r="GJ70" s="71"/>
      <c r="GK70" s="294">
        <v>8</v>
      </c>
      <c r="GL70" s="294">
        <v>0</v>
      </c>
      <c r="GM70" s="90">
        <v>0</v>
      </c>
      <c r="GN70" s="90">
        <v>0</v>
      </c>
      <c r="GO70" s="294">
        <v>5</v>
      </c>
      <c r="GP70" s="374">
        <v>0</v>
      </c>
      <c r="GQ70" s="374">
        <v>0</v>
      </c>
      <c r="GR70" s="374">
        <v>0</v>
      </c>
      <c r="GS70" s="90">
        <v>0</v>
      </c>
      <c r="GT70" s="90">
        <v>0</v>
      </c>
      <c r="GU70" s="90">
        <v>3</v>
      </c>
      <c r="GV70" s="90">
        <v>0</v>
      </c>
      <c r="GW70" s="90">
        <v>2</v>
      </c>
      <c r="GX70" s="90">
        <v>0</v>
      </c>
      <c r="GY70" s="90"/>
      <c r="GZ70" s="90"/>
      <c r="HA70" s="266">
        <f t="shared" si="40"/>
        <v>18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3"/>
      <c r="HO70" s="8">
        <f t="shared" si="42"/>
        <v>0</v>
      </c>
      <c r="HP70" s="8">
        <f t="shared" si="43"/>
        <v>0</v>
      </c>
      <c r="HQ70" s="393">
        <v>280</v>
      </c>
      <c r="HR70" s="266"/>
      <c r="HS70" s="358">
        <v>400</v>
      </c>
      <c r="HT70" s="78"/>
      <c r="HU70" s="78">
        <f t="shared" si="44"/>
        <v>280</v>
      </c>
      <c r="HV70" s="78">
        <f t="shared" si="45"/>
        <v>0</v>
      </c>
      <c r="HW70" s="8"/>
      <c r="HX70" s="8"/>
      <c r="HY70" s="318"/>
      <c r="HZ70" s="318"/>
      <c r="IA70" s="278"/>
      <c r="IB70" s="274"/>
      <c r="IC70" s="181">
        <v>8.9</v>
      </c>
      <c r="ID70" s="294">
        <v>2.2250000000000001</v>
      </c>
      <c r="IE70" s="279"/>
      <c r="IF70" s="279"/>
      <c r="IG70" s="8">
        <f t="shared" si="46"/>
        <v>8.9</v>
      </c>
      <c r="IH70" s="8">
        <f t="shared" si="47"/>
        <v>2.2250000000000001</v>
      </c>
      <c r="II70" s="8">
        <v>0</v>
      </c>
      <c r="IJ70" s="8"/>
      <c r="IK70" s="8"/>
      <c r="IL70" s="8"/>
      <c r="IM70" s="4"/>
      <c r="IN70" s="27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0"/>
      <c r="JF70" s="320"/>
      <c r="JG70" s="8">
        <f t="shared" si="48"/>
        <v>10.31</v>
      </c>
      <c r="JH70" s="8">
        <f t="shared" si="49"/>
        <v>0</v>
      </c>
      <c r="JI70" s="391">
        <v>0</v>
      </c>
      <c r="JJ70" s="391">
        <v>0</v>
      </c>
      <c r="JK70" s="391">
        <v>0</v>
      </c>
      <c r="JL70" s="391">
        <v>0</v>
      </c>
      <c r="JM70" s="294"/>
      <c r="JN70" s="294"/>
      <c r="JO70" s="358">
        <v>51.55</v>
      </c>
      <c r="JP70" s="294">
        <v>11</v>
      </c>
      <c r="JQ70" s="358">
        <v>0</v>
      </c>
      <c r="JR70" s="294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88"/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395">
        <v>25</v>
      </c>
      <c r="LL70" s="294">
        <v>0</v>
      </c>
      <c r="LM70" s="79">
        <v>3.4</v>
      </c>
      <c r="LN70" s="376">
        <v>0</v>
      </c>
      <c r="LO70" s="394">
        <v>1.3</v>
      </c>
      <c r="LP70" s="386">
        <v>0</v>
      </c>
      <c r="LQ70" s="75"/>
      <c r="LR70" s="297"/>
      <c r="LS70" s="285"/>
      <c r="LT70" s="285"/>
      <c r="LU70" s="4">
        <f t="shared" si="106"/>
        <v>29.7</v>
      </c>
      <c r="LV70" s="4">
        <f t="shared" si="62"/>
        <v>0</v>
      </c>
      <c r="LW70" s="286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8">
        <v>25.75</v>
      </c>
      <c r="MF70" s="313"/>
      <c r="MG70" s="75">
        <v>35.020000000000003</v>
      </c>
      <c r="MH70" s="74"/>
      <c r="MI70" s="9"/>
      <c r="MJ70" s="4"/>
      <c r="MK70" s="4">
        <f t="shared" si="65"/>
        <v>60.77</v>
      </c>
      <c r="ML70" s="4">
        <f t="shared" si="66"/>
        <v>0</v>
      </c>
      <c r="MM70" s="379">
        <v>4.8320999999999996</v>
      </c>
      <c r="MN70" s="380">
        <v>0</v>
      </c>
      <c r="MO70" s="110">
        <v>2.8379000000000003</v>
      </c>
      <c r="MP70" s="295">
        <v>0</v>
      </c>
      <c r="MQ70" s="4">
        <f t="shared" si="67"/>
        <v>7.67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80"/>
      <c r="NB70" s="381"/>
      <c r="NC70" s="4">
        <f t="shared" si="73"/>
        <v>0</v>
      </c>
      <c r="ND70" s="4">
        <f t="shared" si="74"/>
        <v>0</v>
      </c>
      <c r="NE70" s="271"/>
      <c r="NF70" s="271"/>
      <c r="NG70" s="271">
        <f t="shared" si="75"/>
        <v>0</v>
      </c>
      <c r="NH70" s="271">
        <f t="shared" si="76"/>
        <v>0</v>
      </c>
      <c r="NI70" s="271"/>
      <c r="NJ70" s="271"/>
      <c r="NK70" s="271">
        <f t="shared" si="77"/>
        <v>0</v>
      </c>
      <c r="NL70" s="271">
        <f t="shared" si="78"/>
        <v>0</v>
      </c>
      <c r="NM70" s="269"/>
      <c r="NN70" s="271"/>
      <c r="NO70" s="271">
        <f t="shared" si="79"/>
        <v>0</v>
      </c>
      <c r="NP70" s="271">
        <f t="shared" si="80"/>
        <v>0</v>
      </c>
      <c r="NQ70" s="382">
        <v>3.67</v>
      </c>
      <c r="NR70" s="351"/>
      <c r="NS70" s="382">
        <v>0</v>
      </c>
      <c r="NT70" s="351"/>
      <c r="NU70" s="382">
        <v>6.2</v>
      </c>
      <c r="NV70" s="351"/>
      <c r="NW70" s="382">
        <v>1.33</v>
      </c>
      <c r="NX70" s="351"/>
      <c r="NY70" s="382">
        <v>2</v>
      </c>
      <c r="NZ70" s="351"/>
      <c r="OA70" s="4">
        <f t="shared" si="100"/>
        <v>11.870000000000001</v>
      </c>
      <c r="OB70" s="4">
        <f t="shared" si="101"/>
        <v>0</v>
      </c>
      <c r="OC70" s="74">
        <v>10</v>
      </c>
      <c r="OD70" s="4"/>
      <c r="OE70" s="384">
        <v>4.66</v>
      </c>
      <c r="OF70" s="4"/>
      <c r="OG70" s="384">
        <v>2</v>
      </c>
      <c r="OH70" s="4"/>
      <c r="OI70" s="74">
        <v>1</v>
      </c>
      <c r="OJ70" s="4"/>
      <c r="OK70" s="4">
        <f t="shared" si="81"/>
        <v>17.66</v>
      </c>
      <c r="OL70" s="4">
        <f t="shared" si="82"/>
        <v>0</v>
      </c>
      <c r="OM70" s="387">
        <v>3.27</v>
      </c>
      <c r="ON70" s="271"/>
      <c r="OO70" s="388">
        <v>0.92</v>
      </c>
      <c r="OP70" s="271"/>
      <c r="OQ70" s="388">
        <v>1</v>
      </c>
      <c r="OR70" s="181"/>
      <c r="OS70" s="181">
        <f t="shared" si="107"/>
        <v>4.1900000000000004</v>
      </c>
      <c r="OT70" s="181">
        <f t="shared" si="84"/>
        <v>0</v>
      </c>
      <c r="OU70" s="271"/>
      <c r="OV70" s="271"/>
      <c r="OW70" s="271">
        <f t="shared" si="102"/>
        <v>0</v>
      </c>
      <c r="OX70" s="271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10.31</v>
      </c>
      <c r="N71" s="71">
        <v>2.0620000000000003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6"/>
        <v>10.31</v>
      </c>
      <c r="X71" s="78">
        <f t="shared" si="17"/>
        <v>10.31</v>
      </c>
      <c r="Y71" s="78">
        <v>5</v>
      </c>
      <c r="Z71" s="7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6">
        <v>115</v>
      </c>
      <c r="AL71" s="301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>
        <v>2</v>
      </c>
      <c r="AX71" s="78">
        <v>0.85</v>
      </c>
      <c r="AY71" s="281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19</v>
      </c>
      <c r="BF71" s="78">
        <v>2.7056</v>
      </c>
      <c r="BG71" s="305">
        <v>8</v>
      </c>
      <c r="BH71" s="306">
        <v>1.1392</v>
      </c>
      <c r="BI71" s="305"/>
      <c r="BJ71" s="306"/>
      <c r="BK71" s="289">
        <v>3</v>
      </c>
      <c r="BL71" s="78">
        <v>0.42720000000000002</v>
      </c>
      <c r="BM71" s="8"/>
      <c r="BN71" s="8"/>
      <c r="BO71" s="8"/>
      <c r="BP71" s="8"/>
      <c r="BQ71" s="8"/>
      <c r="BR71" s="8"/>
      <c r="BS71" s="2">
        <f t="shared" si="21"/>
        <v>30</v>
      </c>
      <c r="BT71" s="8">
        <f t="shared" si="22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87"/>
      <c r="CI71" s="358">
        <v>20.6</v>
      </c>
      <c r="CJ71" s="287">
        <v>6.5</v>
      </c>
      <c r="CK71" s="352"/>
      <c r="CL71" s="352"/>
      <c r="CM71" s="358">
        <v>5.15</v>
      </c>
      <c r="CN71" s="294">
        <v>1.5</v>
      </c>
      <c r="CO71" s="8">
        <f t="shared" si="23"/>
        <v>25.75</v>
      </c>
      <c r="CP71" s="8">
        <f t="shared" si="24"/>
        <v>8</v>
      </c>
      <c r="CQ71" s="390">
        <v>97.628865979381459</v>
      </c>
      <c r="CR71" s="353"/>
      <c r="CS71" s="353"/>
      <c r="CT71" s="270"/>
      <c r="CU71" s="368">
        <v>18.556701030927837</v>
      </c>
      <c r="CV71" s="271"/>
      <c r="CW71" s="369">
        <v>63.814432989690722</v>
      </c>
      <c r="CX71" s="300"/>
      <c r="CY71" s="300"/>
      <c r="CZ71" s="300"/>
      <c r="DA71" s="307">
        <f t="shared" si="104"/>
        <v>180.00000000000003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0">
        <v>41.1</v>
      </c>
      <c r="DL71" s="370">
        <v>13.7</v>
      </c>
      <c r="DM71" s="288">
        <f t="shared" si="29"/>
        <v>41.1</v>
      </c>
      <c r="DN71" s="288">
        <f t="shared" si="30"/>
        <v>13.7</v>
      </c>
      <c r="DO71" s="370">
        <v>39.869999999999997</v>
      </c>
      <c r="DP71" s="37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1">
        <v>39.17</v>
      </c>
      <c r="EH71" s="372">
        <v>9.7925000000000004</v>
      </c>
      <c r="EI71" s="91">
        <v>154.63999999999999</v>
      </c>
      <c r="EJ71" s="91">
        <v>38.659999999999997</v>
      </c>
      <c r="EK71" s="288">
        <v>53.61</v>
      </c>
      <c r="EL71" s="291">
        <v>13.4025</v>
      </c>
      <c r="EM71" s="354"/>
      <c r="EN71" s="354"/>
      <c r="EO71" s="292"/>
      <c r="EP71" s="292"/>
      <c r="EQ71" s="8">
        <f t="shared" si="32"/>
        <v>247.42000000000002</v>
      </c>
      <c r="ER71" s="8">
        <f t="shared" si="105"/>
        <v>61.855000000000004</v>
      </c>
      <c r="ES71" s="271"/>
      <c r="ET71" s="271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3">
        <v>29</v>
      </c>
      <c r="FB71" s="293"/>
      <c r="FC71" s="110">
        <v>0</v>
      </c>
      <c r="FD71" s="289"/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71"/>
      <c r="GJ71" s="71"/>
      <c r="GK71" s="294">
        <v>8</v>
      </c>
      <c r="GL71" s="294">
        <v>0</v>
      </c>
      <c r="GM71" s="90">
        <v>0</v>
      </c>
      <c r="GN71" s="90">
        <v>0</v>
      </c>
      <c r="GO71" s="294">
        <v>5</v>
      </c>
      <c r="GP71" s="374">
        <v>0</v>
      </c>
      <c r="GQ71" s="374">
        <v>0</v>
      </c>
      <c r="GR71" s="374">
        <v>0</v>
      </c>
      <c r="GS71" s="90">
        <v>0</v>
      </c>
      <c r="GT71" s="90">
        <v>0</v>
      </c>
      <c r="GU71" s="90">
        <v>3</v>
      </c>
      <c r="GV71" s="90">
        <v>0</v>
      </c>
      <c r="GW71" s="90">
        <v>6</v>
      </c>
      <c r="GX71" s="90">
        <v>0</v>
      </c>
      <c r="GY71" s="90"/>
      <c r="GZ71" s="90"/>
      <c r="HA71" s="266">
        <f t="shared" si="40"/>
        <v>22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2"/>
        <v>0</v>
      </c>
      <c r="HP71" s="8">
        <f t="shared" si="43"/>
        <v>0</v>
      </c>
      <c r="HQ71" s="393">
        <v>280</v>
      </c>
      <c r="HR71" s="266"/>
      <c r="HS71" s="358">
        <v>400</v>
      </c>
      <c r="HT71" s="78"/>
      <c r="HU71" s="78">
        <f t="shared" si="44"/>
        <v>280</v>
      </c>
      <c r="HV71" s="78">
        <f t="shared" si="45"/>
        <v>0</v>
      </c>
      <c r="HW71" s="8"/>
      <c r="HX71" s="8"/>
      <c r="HY71" s="318"/>
      <c r="HZ71" s="318"/>
      <c r="IA71" s="278"/>
      <c r="IB71" s="274"/>
      <c r="IC71" s="181">
        <v>8.9</v>
      </c>
      <c r="ID71" s="294">
        <v>2.2250000000000001</v>
      </c>
      <c r="IE71" s="279"/>
      <c r="IF71" s="279"/>
      <c r="IG71" s="8">
        <f t="shared" si="46"/>
        <v>8.9</v>
      </c>
      <c r="IH71" s="8">
        <f t="shared" si="47"/>
        <v>2.2250000000000001</v>
      </c>
      <c r="II71" s="8">
        <v>0</v>
      </c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0"/>
      <c r="JF71" s="320"/>
      <c r="JG71" s="8">
        <f t="shared" si="48"/>
        <v>10.31</v>
      </c>
      <c r="JH71" s="8">
        <f t="shared" si="49"/>
        <v>0</v>
      </c>
      <c r="JI71" s="391">
        <v>0</v>
      </c>
      <c r="JJ71" s="391">
        <v>0</v>
      </c>
      <c r="JK71" s="391">
        <v>0</v>
      </c>
      <c r="JL71" s="391">
        <v>0</v>
      </c>
      <c r="JM71" s="294"/>
      <c r="JN71" s="294"/>
      <c r="JO71" s="358">
        <v>51.55</v>
      </c>
      <c r="JP71" s="294">
        <v>11</v>
      </c>
      <c r="JQ71" s="358">
        <v>0</v>
      </c>
      <c r="JR71" s="294">
        <v>0</v>
      </c>
      <c r="JS71" s="71"/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88"/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395">
        <v>25</v>
      </c>
      <c r="LL71" s="294">
        <v>0</v>
      </c>
      <c r="LM71" s="79">
        <v>3.4</v>
      </c>
      <c r="LN71" s="376">
        <v>0</v>
      </c>
      <c r="LO71" s="394">
        <v>1.3</v>
      </c>
      <c r="LP71" s="386">
        <v>0</v>
      </c>
      <c r="LQ71" s="75"/>
      <c r="LR71" s="297"/>
      <c r="LS71" s="285"/>
      <c r="LT71" s="285"/>
      <c r="LU71" s="4">
        <f t="shared" si="106"/>
        <v>29.7</v>
      </c>
      <c r="LV71" s="4">
        <f t="shared" si="62"/>
        <v>0</v>
      </c>
      <c r="LW71" s="286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8">
        <v>25.75</v>
      </c>
      <c r="MF71" s="313"/>
      <c r="MG71" s="75">
        <v>35.020000000000003</v>
      </c>
      <c r="MH71" s="74"/>
      <c r="MI71" s="9"/>
      <c r="MJ71" s="4"/>
      <c r="MK71" s="4">
        <f t="shared" si="65"/>
        <v>60.77</v>
      </c>
      <c r="ML71" s="4">
        <f t="shared" si="66"/>
        <v>0</v>
      </c>
      <c r="MM71" s="379">
        <v>4.2720000000000002</v>
      </c>
      <c r="MN71" s="380">
        <v>0</v>
      </c>
      <c r="MO71" s="110">
        <v>2.8480000000000003</v>
      </c>
      <c r="MP71" s="295">
        <v>0</v>
      </c>
      <c r="MQ71" s="4">
        <f t="shared" si="67"/>
        <v>7.120000000000001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80"/>
      <c r="NB71" s="381"/>
      <c r="NC71" s="4">
        <f t="shared" si="73"/>
        <v>0</v>
      </c>
      <c r="ND71" s="4">
        <f t="shared" si="74"/>
        <v>0</v>
      </c>
      <c r="NE71" s="271"/>
      <c r="NF71" s="271"/>
      <c r="NG71" s="271">
        <f t="shared" si="75"/>
        <v>0</v>
      </c>
      <c r="NH71" s="271">
        <f t="shared" si="76"/>
        <v>0</v>
      </c>
      <c r="NI71" s="271"/>
      <c r="NJ71" s="271"/>
      <c r="NK71" s="271">
        <f t="shared" si="77"/>
        <v>0</v>
      </c>
      <c r="NL71" s="271">
        <f t="shared" si="78"/>
        <v>0</v>
      </c>
      <c r="NM71" s="269"/>
      <c r="NN71" s="271"/>
      <c r="NO71" s="271">
        <f t="shared" si="79"/>
        <v>0</v>
      </c>
      <c r="NP71" s="271">
        <f t="shared" si="80"/>
        <v>0</v>
      </c>
      <c r="NQ71" s="382">
        <v>3.67</v>
      </c>
      <c r="NR71" s="351"/>
      <c r="NS71" s="382">
        <v>0</v>
      </c>
      <c r="NT71" s="351"/>
      <c r="NU71" s="382">
        <v>6.2</v>
      </c>
      <c r="NV71" s="351"/>
      <c r="NW71" s="382">
        <v>1.33</v>
      </c>
      <c r="NX71" s="351"/>
      <c r="NY71" s="382">
        <v>2</v>
      </c>
      <c r="NZ71" s="351"/>
      <c r="OA71" s="4">
        <f t="shared" si="100"/>
        <v>11.870000000000001</v>
      </c>
      <c r="OB71" s="4">
        <f t="shared" si="101"/>
        <v>0</v>
      </c>
      <c r="OC71" s="74">
        <v>9.1</v>
      </c>
      <c r="OD71" s="4"/>
      <c r="OE71" s="384">
        <v>0</v>
      </c>
      <c r="OF71" s="4"/>
      <c r="OG71" s="384">
        <v>0.03</v>
      </c>
      <c r="OH71" s="4"/>
      <c r="OI71" s="74">
        <v>0</v>
      </c>
      <c r="OJ71" s="4"/>
      <c r="OK71" s="4">
        <f t="shared" si="81"/>
        <v>9.129999999999999</v>
      </c>
      <c r="OL71" s="4">
        <f t="shared" si="82"/>
        <v>0</v>
      </c>
      <c r="OM71" s="387">
        <v>3.23</v>
      </c>
      <c r="ON71" s="271"/>
      <c r="OO71" s="388">
        <v>0.91</v>
      </c>
      <c r="OP71" s="271"/>
      <c r="OQ71" s="388">
        <v>0.99</v>
      </c>
      <c r="OR71" s="181"/>
      <c r="OS71" s="181">
        <f t="shared" si="107"/>
        <v>4.1399999999999997</v>
      </c>
      <c r="OT71" s="181">
        <f t="shared" si="84"/>
        <v>0</v>
      </c>
      <c r="OU71" s="271"/>
      <c r="OV71" s="271"/>
      <c r="OW71" s="271">
        <f t="shared" si="102"/>
        <v>0</v>
      </c>
      <c r="OX71" s="271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10.31</v>
      </c>
      <c r="N72" s="71">
        <v>2.0620000000000003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6"/>
        <v>10.31</v>
      </c>
      <c r="X72" s="78">
        <f t="shared" si="17"/>
        <v>10.31</v>
      </c>
      <c r="Y72" s="78">
        <v>5</v>
      </c>
      <c r="Z72" s="7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6">
        <v>115</v>
      </c>
      <c r="AL72" s="301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>
        <v>2</v>
      </c>
      <c r="AX72" s="78">
        <v>0.85</v>
      </c>
      <c r="AY72" s="281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19</v>
      </c>
      <c r="BF72" s="78">
        <v>2.7056</v>
      </c>
      <c r="BG72" s="305">
        <v>8</v>
      </c>
      <c r="BH72" s="306">
        <v>1.1392</v>
      </c>
      <c r="BI72" s="305"/>
      <c r="BJ72" s="306"/>
      <c r="BK72" s="289">
        <v>3</v>
      </c>
      <c r="BL72" s="78">
        <v>0.42720000000000002</v>
      </c>
      <c r="BM72" s="8"/>
      <c r="BN72" s="8"/>
      <c r="BO72" s="8"/>
      <c r="BP72" s="8"/>
      <c r="BQ72" s="8"/>
      <c r="BR72" s="8"/>
      <c r="BS72" s="2">
        <f t="shared" si="21"/>
        <v>30</v>
      </c>
      <c r="BT72" s="8">
        <f t="shared" si="22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87"/>
      <c r="CI72" s="358">
        <v>20.6</v>
      </c>
      <c r="CJ72" s="287">
        <v>6.5</v>
      </c>
      <c r="CK72" s="352"/>
      <c r="CL72" s="352"/>
      <c r="CM72" s="358">
        <v>5.15</v>
      </c>
      <c r="CN72" s="294">
        <v>1.5</v>
      </c>
      <c r="CO72" s="8">
        <f t="shared" si="23"/>
        <v>25.75</v>
      </c>
      <c r="CP72" s="8">
        <f t="shared" si="24"/>
        <v>8</v>
      </c>
      <c r="CQ72" s="390">
        <v>97.628865979381459</v>
      </c>
      <c r="CR72" s="353"/>
      <c r="CS72" s="353"/>
      <c r="CT72" s="270"/>
      <c r="CU72" s="368">
        <v>18.556701030927837</v>
      </c>
      <c r="CV72" s="271"/>
      <c r="CW72" s="369">
        <v>63.814432989690722</v>
      </c>
      <c r="CX72" s="300"/>
      <c r="CY72" s="300"/>
      <c r="CZ72" s="300"/>
      <c r="DA72" s="307">
        <f t="shared" si="104"/>
        <v>180.00000000000003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0">
        <v>41.1</v>
      </c>
      <c r="DL72" s="370">
        <v>13.7</v>
      </c>
      <c r="DM72" s="288">
        <f t="shared" si="29"/>
        <v>41.1</v>
      </c>
      <c r="DN72" s="288">
        <f t="shared" si="30"/>
        <v>13.7</v>
      </c>
      <c r="DO72" s="370">
        <v>39.869999999999997</v>
      </c>
      <c r="DP72" s="37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1">
        <v>39.17</v>
      </c>
      <c r="EH72" s="372">
        <v>9.7925000000000004</v>
      </c>
      <c r="EI72" s="91">
        <v>154.63999999999999</v>
      </c>
      <c r="EJ72" s="91">
        <v>38.659999999999997</v>
      </c>
      <c r="EK72" s="288">
        <v>53.61</v>
      </c>
      <c r="EL72" s="291">
        <v>13.4025</v>
      </c>
      <c r="EM72" s="354"/>
      <c r="EN72" s="354"/>
      <c r="EO72" s="292"/>
      <c r="EP72" s="292"/>
      <c r="EQ72" s="8">
        <f t="shared" si="32"/>
        <v>247.42000000000002</v>
      </c>
      <c r="ER72" s="8">
        <f t="shared" si="105"/>
        <v>61.855000000000004</v>
      </c>
      <c r="ES72" s="271"/>
      <c r="ET72" s="271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3">
        <v>29</v>
      </c>
      <c r="FB72" s="293"/>
      <c r="FC72" s="110">
        <v>0</v>
      </c>
      <c r="FD72" s="289"/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71"/>
      <c r="GJ72" s="71"/>
      <c r="GK72" s="294">
        <v>8</v>
      </c>
      <c r="GL72" s="294">
        <v>0</v>
      </c>
      <c r="GM72" s="90">
        <v>0</v>
      </c>
      <c r="GN72" s="90">
        <v>0</v>
      </c>
      <c r="GO72" s="294">
        <v>5</v>
      </c>
      <c r="GP72" s="374">
        <v>0</v>
      </c>
      <c r="GQ72" s="374">
        <v>0</v>
      </c>
      <c r="GR72" s="374">
        <v>0</v>
      </c>
      <c r="GS72" s="90">
        <v>0</v>
      </c>
      <c r="GT72" s="90">
        <v>0</v>
      </c>
      <c r="GU72" s="90">
        <v>3</v>
      </c>
      <c r="GV72" s="90">
        <v>0</v>
      </c>
      <c r="GW72" s="90">
        <v>6</v>
      </c>
      <c r="GX72" s="90">
        <v>0</v>
      </c>
      <c r="GY72" s="90"/>
      <c r="GZ72" s="90"/>
      <c r="HA72" s="266">
        <f t="shared" si="40"/>
        <v>22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2"/>
        <v>0</v>
      </c>
      <c r="HP72" s="8">
        <f t="shared" si="43"/>
        <v>0</v>
      </c>
      <c r="HQ72" s="393">
        <v>280</v>
      </c>
      <c r="HR72" s="266"/>
      <c r="HS72" s="358">
        <v>400</v>
      </c>
      <c r="HT72" s="78"/>
      <c r="HU72" s="78">
        <f t="shared" si="44"/>
        <v>280</v>
      </c>
      <c r="HV72" s="78">
        <f t="shared" si="45"/>
        <v>0</v>
      </c>
      <c r="HW72" s="8"/>
      <c r="HX72" s="8"/>
      <c r="HY72" s="318"/>
      <c r="HZ72" s="318"/>
      <c r="IA72" s="278"/>
      <c r="IB72" s="274"/>
      <c r="IC72" s="181">
        <v>8.9</v>
      </c>
      <c r="ID72" s="294">
        <v>2.2250000000000001</v>
      </c>
      <c r="IE72" s="279"/>
      <c r="IF72" s="279"/>
      <c r="IG72" s="8">
        <f t="shared" si="46"/>
        <v>8.9</v>
      </c>
      <c r="IH72" s="8">
        <f t="shared" si="47"/>
        <v>2.2250000000000001</v>
      </c>
      <c r="II72" s="8">
        <v>0</v>
      </c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0"/>
      <c r="JF72" s="320"/>
      <c r="JG72" s="8">
        <f t="shared" si="48"/>
        <v>10.31</v>
      </c>
      <c r="JH72" s="8">
        <f t="shared" si="49"/>
        <v>0</v>
      </c>
      <c r="JI72" s="391">
        <v>0</v>
      </c>
      <c r="JJ72" s="391">
        <v>0</v>
      </c>
      <c r="JK72" s="391">
        <v>0</v>
      </c>
      <c r="JL72" s="391">
        <v>0</v>
      </c>
      <c r="JM72" s="294"/>
      <c r="JN72" s="294"/>
      <c r="JO72" s="358">
        <v>51.55</v>
      </c>
      <c r="JP72" s="294">
        <v>11</v>
      </c>
      <c r="JQ72" s="358">
        <v>0</v>
      </c>
      <c r="JR72" s="294">
        <v>0</v>
      </c>
      <c r="JS72" s="71"/>
      <c r="JT72" s="71"/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88"/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395">
        <v>24.576000000000001</v>
      </c>
      <c r="LL72" s="294">
        <v>0</v>
      </c>
      <c r="LM72" s="79">
        <v>8.56</v>
      </c>
      <c r="LN72" s="376">
        <v>0</v>
      </c>
      <c r="LO72" s="394">
        <v>0</v>
      </c>
      <c r="LP72" s="386">
        <v>0</v>
      </c>
      <c r="LQ72" s="75"/>
      <c r="LR72" s="297"/>
      <c r="LS72" s="285"/>
      <c r="LT72" s="285"/>
      <c r="LU72" s="4">
        <f t="shared" si="106"/>
        <v>33.136000000000003</v>
      </c>
      <c r="LV72" s="4">
        <f t="shared" si="62"/>
        <v>0</v>
      </c>
      <c r="LW72" s="286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8">
        <v>25.75</v>
      </c>
      <c r="MF72" s="313"/>
      <c r="MG72" s="75">
        <v>35.020000000000003</v>
      </c>
      <c r="MH72" s="74"/>
      <c r="MI72" s="9"/>
      <c r="MJ72" s="4"/>
      <c r="MK72" s="4">
        <f t="shared" si="65"/>
        <v>60.77</v>
      </c>
      <c r="ML72" s="4">
        <f t="shared" si="66"/>
        <v>0</v>
      </c>
      <c r="MM72" s="379">
        <v>3.9180000000000001</v>
      </c>
      <c r="MN72" s="380">
        <v>0</v>
      </c>
      <c r="MO72" s="110">
        <v>2.6120000000000001</v>
      </c>
      <c r="MP72" s="295">
        <v>0</v>
      </c>
      <c r="MQ72" s="4">
        <f t="shared" si="67"/>
        <v>6.53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80"/>
      <c r="NB72" s="381"/>
      <c r="NC72" s="4">
        <f t="shared" si="73"/>
        <v>0</v>
      </c>
      <c r="ND72" s="4">
        <f t="shared" si="74"/>
        <v>0</v>
      </c>
      <c r="NE72" s="271"/>
      <c r="NF72" s="271"/>
      <c r="NG72" s="271">
        <f t="shared" si="75"/>
        <v>0</v>
      </c>
      <c r="NH72" s="271">
        <f t="shared" si="76"/>
        <v>0</v>
      </c>
      <c r="NI72" s="271"/>
      <c r="NJ72" s="271"/>
      <c r="NK72" s="271">
        <f t="shared" si="77"/>
        <v>0</v>
      </c>
      <c r="NL72" s="271">
        <f t="shared" si="78"/>
        <v>0</v>
      </c>
      <c r="NM72" s="269"/>
      <c r="NN72" s="271"/>
      <c r="NO72" s="271">
        <f t="shared" si="79"/>
        <v>0</v>
      </c>
      <c r="NP72" s="271">
        <f t="shared" si="80"/>
        <v>0</v>
      </c>
      <c r="NQ72" s="382">
        <v>2.35</v>
      </c>
      <c r="NR72" s="351"/>
      <c r="NS72" s="382">
        <v>0</v>
      </c>
      <c r="NT72" s="351"/>
      <c r="NU72" s="382">
        <v>3.97</v>
      </c>
      <c r="NV72" s="351"/>
      <c r="NW72" s="382">
        <v>0.85</v>
      </c>
      <c r="NX72" s="351"/>
      <c r="NY72" s="382">
        <v>1.28</v>
      </c>
      <c r="NZ72" s="351"/>
      <c r="OA72" s="4">
        <f t="shared" si="100"/>
        <v>7.6000000000000005</v>
      </c>
      <c r="OB72" s="4">
        <f t="shared" si="101"/>
        <v>0</v>
      </c>
      <c r="OC72" s="74">
        <v>8.4</v>
      </c>
      <c r="OD72" s="4"/>
      <c r="OE72" s="384">
        <v>0</v>
      </c>
      <c r="OF72" s="4"/>
      <c r="OG72" s="384">
        <v>0.08</v>
      </c>
      <c r="OH72" s="4"/>
      <c r="OI72" s="74">
        <v>0</v>
      </c>
      <c r="OJ72" s="4"/>
      <c r="OK72" s="4">
        <f t="shared" si="81"/>
        <v>8.48</v>
      </c>
      <c r="OL72" s="4">
        <f t="shared" si="82"/>
        <v>0</v>
      </c>
      <c r="OM72" s="387">
        <v>3.13</v>
      </c>
      <c r="ON72" s="271"/>
      <c r="OO72" s="388">
        <v>0.88</v>
      </c>
      <c r="OP72" s="271"/>
      <c r="OQ72" s="388">
        <v>0.96</v>
      </c>
      <c r="OR72" s="181"/>
      <c r="OS72" s="181">
        <f t="shared" si="107"/>
        <v>4.01</v>
      </c>
      <c r="OT72" s="181">
        <f t="shared" si="84"/>
        <v>0</v>
      </c>
      <c r="OU72" s="271"/>
      <c r="OV72" s="271"/>
      <c r="OW72" s="271">
        <f t="shared" si="102"/>
        <v>0</v>
      </c>
      <c r="OX72" s="271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10.31</v>
      </c>
      <c r="N73" s="71">
        <v>2.0620000000000003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6"/>
        <v>10.31</v>
      </c>
      <c r="X73" s="78">
        <f t="shared" si="17"/>
        <v>10.31</v>
      </c>
      <c r="Y73" s="78">
        <v>5</v>
      </c>
      <c r="Z73" s="7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6">
        <v>115</v>
      </c>
      <c r="AL73" s="301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>
        <v>2</v>
      </c>
      <c r="AX73" s="78">
        <v>0.85</v>
      </c>
      <c r="AY73" s="281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19</v>
      </c>
      <c r="BF73" s="78">
        <v>2.7056</v>
      </c>
      <c r="BG73" s="305">
        <v>8</v>
      </c>
      <c r="BH73" s="306">
        <v>1.1392</v>
      </c>
      <c r="BI73" s="305"/>
      <c r="BJ73" s="306"/>
      <c r="BK73" s="289">
        <v>3</v>
      </c>
      <c r="BL73" s="78">
        <v>0.42720000000000002</v>
      </c>
      <c r="BM73" s="8"/>
      <c r="BN73" s="8"/>
      <c r="BO73" s="8"/>
      <c r="BP73" s="8"/>
      <c r="BQ73" s="8"/>
      <c r="BR73" s="8"/>
      <c r="BS73" s="2">
        <f t="shared" si="21"/>
        <v>30</v>
      </c>
      <c r="BT73" s="8">
        <f t="shared" si="22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87"/>
      <c r="CI73" s="358">
        <v>20.6</v>
      </c>
      <c r="CJ73" s="287">
        <v>6.5</v>
      </c>
      <c r="CK73" s="352"/>
      <c r="CL73" s="352"/>
      <c r="CM73" s="358">
        <v>5.15</v>
      </c>
      <c r="CN73" s="294">
        <v>1.5</v>
      </c>
      <c r="CO73" s="8">
        <f t="shared" si="23"/>
        <v>25.75</v>
      </c>
      <c r="CP73" s="8">
        <f t="shared" si="24"/>
        <v>8</v>
      </c>
      <c r="CQ73" s="390">
        <v>97.628865979381459</v>
      </c>
      <c r="CR73" s="353"/>
      <c r="CS73" s="353"/>
      <c r="CT73" s="270"/>
      <c r="CU73" s="368">
        <v>18.556701030927837</v>
      </c>
      <c r="CV73" s="271"/>
      <c r="CW73" s="369">
        <v>63.814432989690722</v>
      </c>
      <c r="CX73" s="300"/>
      <c r="CY73" s="300"/>
      <c r="CZ73" s="300"/>
      <c r="DA73" s="307">
        <f t="shared" si="104"/>
        <v>180.00000000000003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0">
        <v>41.1</v>
      </c>
      <c r="DL73" s="370">
        <v>13.7</v>
      </c>
      <c r="DM73" s="288">
        <f t="shared" si="29"/>
        <v>41.1</v>
      </c>
      <c r="DN73" s="288">
        <f t="shared" si="30"/>
        <v>13.7</v>
      </c>
      <c r="DO73" s="370">
        <v>39.869999999999997</v>
      </c>
      <c r="DP73" s="37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1">
        <v>39.17</v>
      </c>
      <c r="EH73" s="372">
        <v>9.7925000000000004</v>
      </c>
      <c r="EI73" s="91">
        <v>154.63999999999999</v>
      </c>
      <c r="EJ73" s="91">
        <v>38.659999999999997</v>
      </c>
      <c r="EK73" s="288">
        <v>53.61</v>
      </c>
      <c r="EL73" s="291">
        <v>13.4025</v>
      </c>
      <c r="EM73" s="354"/>
      <c r="EN73" s="354"/>
      <c r="EO73" s="292"/>
      <c r="EP73" s="292"/>
      <c r="EQ73" s="8">
        <f t="shared" si="32"/>
        <v>247.42000000000002</v>
      </c>
      <c r="ER73" s="8">
        <f t="shared" si="105"/>
        <v>61.855000000000004</v>
      </c>
      <c r="ES73" s="271"/>
      <c r="ET73" s="271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3">
        <v>29</v>
      </c>
      <c r="FB73" s="293"/>
      <c r="FC73" s="110">
        <v>0</v>
      </c>
      <c r="FD73" s="289"/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71"/>
      <c r="GJ73" s="71"/>
      <c r="GK73" s="294">
        <v>8</v>
      </c>
      <c r="GL73" s="294">
        <v>0</v>
      </c>
      <c r="GM73" s="90">
        <v>0</v>
      </c>
      <c r="GN73" s="90">
        <v>0</v>
      </c>
      <c r="GO73" s="294">
        <v>5</v>
      </c>
      <c r="GP73" s="374">
        <v>0</v>
      </c>
      <c r="GQ73" s="374">
        <v>0</v>
      </c>
      <c r="GR73" s="374">
        <v>0</v>
      </c>
      <c r="GS73" s="90">
        <v>0</v>
      </c>
      <c r="GT73" s="90">
        <v>0</v>
      </c>
      <c r="GU73" s="90">
        <v>3</v>
      </c>
      <c r="GV73" s="90">
        <v>0</v>
      </c>
      <c r="GW73" s="90">
        <v>6</v>
      </c>
      <c r="GX73" s="90">
        <v>0</v>
      </c>
      <c r="GY73" s="90"/>
      <c r="GZ73" s="90"/>
      <c r="HA73" s="266">
        <f t="shared" si="40"/>
        <v>22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2"/>
        <v>0</v>
      </c>
      <c r="HP73" s="8">
        <f t="shared" si="43"/>
        <v>0</v>
      </c>
      <c r="HQ73" s="393">
        <v>280</v>
      </c>
      <c r="HR73" s="266"/>
      <c r="HS73" s="358">
        <v>400</v>
      </c>
      <c r="HT73" s="78"/>
      <c r="HU73" s="78">
        <f t="shared" si="44"/>
        <v>280</v>
      </c>
      <c r="HV73" s="78">
        <f t="shared" si="45"/>
        <v>0</v>
      </c>
      <c r="HW73" s="8"/>
      <c r="HX73" s="8"/>
      <c r="HY73" s="318"/>
      <c r="HZ73" s="318"/>
      <c r="IA73" s="278"/>
      <c r="IB73" s="274"/>
      <c r="IC73" s="181">
        <v>8.9</v>
      </c>
      <c r="ID73" s="294">
        <v>2.2250000000000001</v>
      </c>
      <c r="IE73" s="279"/>
      <c r="IF73" s="279"/>
      <c r="IG73" s="8">
        <f t="shared" si="46"/>
        <v>8.9</v>
      </c>
      <c r="IH73" s="8">
        <f t="shared" si="47"/>
        <v>2.2250000000000001</v>
      </c>
      <c r="II73" s="8">
        <v>0</v>
      </c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0"/>
      <c r="JF73" s="320"/>
      <c r="JG73" s="8">
        <f t="shared" si="48"/>
        <v>10.31</v>
      </c>
      <c r="JH73" s="8">
        <f t="shared" si="49"/>
        <v>0</v>
      </c>
      <c r="JI73" s="391">
        <v>0</v>
      </c>
      <c r="JJ73" s="391">
        <v>0</v>
      </c>
      <c r="JK73" s="391">
        <v>0</v>
      </c>
      <c r="JL73" s="391">
        <v>0</v>
      </c>
      <c r="JM73" s="294"/>
      <c r="JN73" s="294"/>
      <c r="JO73" s="358">
        <v>51.55</v>
      </c>
      <c r="JP73" s="294">
        <v>11</v>
      </c>
      <c r="JQ73" s="358">
        <v>0</v>
      </c>
      <c r="JR73" s="294">
        <v>0</v>
      </c>
      <c r="JS73" s="71"/>
      <c r="JT73" s="71"/>
      <c r="JU73" s="8"/>
      <c r="JV73" s="8"/>
      <c r="JW73" s="8">
        <f t="shared" si="85"/>
        <v>51.55</v>
      </c>
      <c r="JX73" s="8">
        <f t="shared" si="86"/>
        <v>11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88"/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395">
        <v>19.576000000000001</v>
      </c>
      <c r="LL73" s="294">
        <v>0</v>
      </c>
      <c r="LM73" s="79">
        <v>13.71</v>
      </c>
      <c r="LN73" s="376">
        <v>0</v>
      </c>
      <c r="LO73" s="394">
        <v>0</v>
      </c>
      <c r="LP73" s="386">
        <v>0</v>
      </c>
      <c r="LQ73" s="75"/>
      <c r="LR73" s="297"/>
      <c r="LS73" s="285"/>
      <c r="LT73" s="285"/>
      <c r="LU73" s="4">
        <f t="shared" si="106"/>
        <v>33.286000000000001</v>
      </c>
      <c r="LV73" s="4">
        <f t="shared" si="62"/>
        <v>0</v>
      </c>
      <c r="LW73" s="286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8">
        <v>25.75</v>
      </c>
      <c r="MF73" s="313"/>
      <c r="MG73" s="75">
        <v>35.020000000000003</v>
      </c>
      <c r="MH73" s="74"/>
      <c r="MI73" s="9"/>
      <c r="MJ73" s="4"/>
      <c r="MK73" s="4">
        <f t="shared" si="65"/>
        <v>60.77</v>
      </c>
      <c r="ML73" s="4">
        <f t="shared" si="66"/>
        <v>0</v>
      </c>
      <c r="MM73" s="379">
        <v>3.57</v>
      </c>
      <c r="MN73" s="380">
        <v>0</v>
      </c>
      <c r="MO73" s="110">
        <v>2.3800000000000003</v>
      </c>
      <c r="MP73" s="295">
        <v>0</v>
      </c>
      <c r="MQ73" s="4">
        <f t="shared" si="67"/>
        <v>5.95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80"/>
      <c r="NB73" s="381"/>
      <c r="NC73" s="4">
        <f t="shared" si="73"/>
        <v>0</v>
      </c>
      <c r="ND73" s="4">
        <f t="shared" si="74"/>
        <v>0</v>
      </c>
      <c r="NE73" s="271"/>
      <c r="NF73" s="271"/>
      <c r="NG73" s="271">
        <f t="shared" si="75"/>
        <v>0</v>
      </c>
      <c r="NH73" s="271">
        <f t="shared" si="76"/>
        <v>0</v>
      </c>
      <c r="NI73" s="271"/>
      <c r="NJ73" s="271"/>
      <c r="NK73" s="271">
        <f t="shared" si="77"/>
        <v>0</v>
      </c>
      <c r="NL73" s="271">
        <f t="shared" si="78"/>
        <v>0</v>
      </c>
      <c r="NM73" s="269"/>
      <c r="NN73" s="271"/>
      <c r="NO73" s="271">
        <f t="shared" si="79"/>
        <v>0</v>
      </c>
      <c r="NP73" s="271">
        <f t="shared" si="80"/>
        <v>0</v>
      </c>
      <c r="NQ73" s="382">
        <v>1.49</v>
      </c>
      <c r="NR73" s="351"/>
      <c r="NS73" s="382">
        <v>0</v>
      </c>
      <c r="NT73" s="351"/>
      <c r="NU73" s="382">
        <v>2.5299999999999998</v>
      </c>
      <c r="NV73" s="351"/>
      <c r="NW73" s="382">
        <v>0.54</v>
      </c>
      <c r="NX73" s="351"/>
      <c r="NY73" s="382">
        <v>0.81</v>
      </c>
      <c r="NZ73" s="351"/>
      <c r="OA73" s="4">
        <f t="shared" si="100"/>
        <v>4.83</v>
      </c>
      <c r="OB73" s="4">
        <f t="shared" si="101"/>
        <v>0</v>
      </c>
      <c r="OC73" s="74">
        <v>10</v>
      </c>
      <c r="OD73" s="4"/>
      <c r="OE73" s="384">
        <v>0</v>
      </c>
      <c r="OF73" s="4"/>
      <c r="OG73" s="384">
        <v>0.33</v>
      </c>
      <c r="OH73" s="4"/>
      <c r="OI73" s="74">
        <v>0</v>
      </c>
      <c r="OJ73" s="4"/>
      <c r="OK73" s="4">
        <f t="shared" si="81"/>
        <v>10.33</v>
      </c>
      <c r="OL73" s="4">
        <f t="shared" si="82"/>
        <v>0</v>
      </c>
      <c r="OM73" s="387">
        <v>2.5</v>
      </c>
      <c r="ON73" s="271"/>
      <c r="OO73" s="388">
        <v>0.7</v>
      </c>
      <c r="OP73" s="271"/>
      <c r="OQ73" s="388">
        <v>0.77</v>
      </c>
      <c r="OR73" s="181"/>
      <c r="OS73" s="181">
        <f t="shared" si="107"/>
        <v>3.2</v>
      </c>
      <c r="OT73" s="181">
        <f t="shared" si="84"/>
        <v>0</v>
      </c>
      <c r="OU73" s="271"/>
      <c r="OV73" s="271"/>
      <c r="OW73" s="271">
        <f t="shared" si="102"/>
        <v>0</v>
      </c>
      <c r="OX73" s="271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10.31</v>
      </c>
      <c r="N74" s="71">
        <v>2.0620000000000003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6"/>
        <v>10.31</v>
      </c>
      <c r="X74" s="78">
        <f t="shared" si="17"/>
        <v>10.31</v>
      </c>
      <c r="Y74" s="78">
        <v>5</v>
      </c>
      <c r="Z74" s="7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6">
        <v>115</v>
      </c>
      <c r="AL74" s="301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>
        <v>2</v>
      </c>
      <c r="AX74" s="78">
        <v>0.85</v>
      </c>
      <c r="AY74" s="281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19</v>
      </c>
      <c r="BF74" s="78">
        <v>2.7056</v>
      </c>
      <c r="BG74" s="305">
        <v>8</v>
      </c>
      <c r="BH74" s="306">
        <v>1.1392</v>
      </c>
      <c r="BI74" s="305"/>
      <c r="BJ74" s="306"/>
      <c r="BK74" s="289">
        <v>3</v>
      </c>
      <c r="BL74" s="78">
        <v>0.42720000000000002</v>
      </c>
      <c r="BM74" s="8"/>
      <c r="BN74" s="8"/>
      <c r="BO74" s="8"/>
      <c r="BP74" s="8"/>
      <c r="BQ74" s="8"/>
      <c r="BR74" s="8"/>
      <c r="BS74" s="2">
        <f t="shared" si="21"/>
        <v>30</v>
      </c>
      <c r="BT74" s="8">
        <f t="shared" si="22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87"/>
      <c r="CI74" s="358">
        <v>20.6</v>
      </c>
      <c r="CJ74" s="287">
        <v>6.5</v>
      </c>
      <c r="CK74" s="352"/>
      <c r="CL74" s="352"/>
      <c r="CM74" s="358">
        <v>5.15</v>
      </c>
      <c r="CN74" s="294">
        <v>1.5</v>
      </c>
      <c r="CO74" s="8">
        <f t="shared" si="23"/>
        <v>25.75</v>
      </c>
      <c r="CP74" s="8">
        <f t="shared" si="24"/>
        <v>8</v>
      </c>
      <c r="CQ74" s="390">
        <v>97.628865979381459</v>
      </c>
      <c r="CR74" s="353"/>
      <c r="CS74" s="353"/>
      <c r="CT74" s="270"/>
      <c r="CU74" s="368">
        <v>18.556701030927837</v>
      </c>
      <c r="CV74" s="271"/>
      <c r="CW74" s="369">
        <v>63.814432989690722</v>
      </c>
      <c r="CX74" s="300"/>
      <c r="CY74" s="300"/>
      <c r="CZ74" s="300"/>
      <c r="DA74" s="307">
        <f t="shared" si="104"/>
        <v>180.00000000000003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0">
        <v>41.1</v>
      </c>
      <c r="DL74" s="370">
        <v>13.7</v>
      </c>
      <c r="DM74" s="288">
        <f t="shared" si="29"/>
        <v>41.1</v>
      </c>
      <c r="DN74" s="288">
        <f t="shared" si="30"/>
        <v>13.7</v>
      </c>
      <c r="DO74" s="370">
        <v>39.869999999999997</v>
      </c>
      <c r="DP74" s="37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1">
        <v>39.17</v>
      </c>
      <c r="EH74" s="372">
        <v>9.7925000000000004</v>
      </c>
      <c r="EI74" s="91">
        <v>154.63999999999999</v>
      </c>
      <c r="EJ74" s="91">
        <v>38.659999999999997</v>
      </c>
      <c r="EK74" s="288">
        <v>53.61</v>
      </c>
      <c r="EL74" s="291">
        <v>13.4025</v>
      </c>
      <c r="EM74" s="354"/>
      <c r="EN74" s="354"/>
      <c r="EO74" s="292"/>
      <c r="EP74" s="292"/>
      <c r="EQ74" s="8">
        <f t="shared" si="32"/>
        <v>247.42000000000002</v>
      </c>
      <c r="ER74" s="8">
        <f t="shared" si="105"/>
        <v>61.855000000000004</v>
      </c>
      <c r="ES74" s="271"/>
      <c r="ET74" s="271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3">
        <v>29</v>
      </c>
      <c r="FB74" s="293"/>
      <c r="FC74" s="110">
        <v>0</v>
      </c>
      <c r="FD74" s="289"/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71"/>
      <c r="GJ74" s="71"/>
      <c r="GK74" s="294">
        <v>8</v>
      </c>
      <c r="GL74" s="294">
        <v>0</v>
      </c>
      <c r="GM74" s="90">
        <v>0</v>
      </c>
      <c r="GN74" s="90">
        <v>0</v>
      </c>
      <c r="GO74" s="294">
        <v>5</v>
      </c>
      <c r="GP74" s="374">
        <v>0</v>
      </c>
      <c r="GQ74" s="374">
        <v>0</v>
      </c>
      <c r="GR74" s="374">
        <v>0</v>
      </c>
      <c r="GS74" s="90">
        <v>0</v>
      </c>
      <c r="GT74" s="90">
        <v>0</v>
      </c>
      <c r="GU74" s="90">
        <v>3</v>
      </c>
      <c r="GV74" s="90">
        <v>0</v>
      </c>
      <c r="GW74" s="90">
        <v>6</v>
      </c>
      <c r="GX74" s="90">
        <v>0</v>
      </c>
      <c r="GY74" s="90"/>
      <c r="GZ74" s="90"/>
      <c r="HA74" s="266">
        <f t="shared" si="40"/>
        <v>22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2"/>
        <v>0</v>
      </c>
      <c r="HP74" s="8">
        <f t="shared" si="43"/>
        <v>0</v>
      </c>
      <c r="HQ74" s="393">
        <v>280</v>
      </c>
      <c r="HR74" s="266"/>
      <c r="HS74" s="358">
        <v>400</v>
      </c>
      <c r="HT74" s="78"/>
      <c r="HU74" s="78">
        <f t="shared" si="44"/>
        <v>280</v>
      </c>
      <c r="HV74" s="78">
        <f t="shared" si="45"/>
        <v>0</v>
      </c>
      <c r="HW74" s="8"/>
      <c r="HX74" s="8"/>
      <c r="HY74" s="318"/>
      <c r="HZ74" s="318"/>
      <c r="IA74" s="278"/>
      <c r="IB74" s="274"/>
      <c r="IC74" s="181">
        <v>8.9</v>
      </c>
      <c r="ID74" s="294">
        <v>2.2250000000000001</v>
      </c>
      <c r="IE74" s="279"/>
      <c r="IF74" s="279"/>
      <c r="IG74" s="8">
        <f t="shared" si="46"/>
        <v>8.9</v>
      </c>
      <c r="IH74" s="8">
        <f t="shared" si="47"/>
        <v>2.2250000000000001</v>
      </c>
      <c r="II74" s="8">
        <v>0</v>
      </c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0"/>
      <c r="JF74" s="320"/>
      <c r="JG74" s="8">
        <f t="shared" si="48"/>
        <v>10.31</v>
      </c>
      <c r="JH74" s="8">
        <f t="shared" si="49"/>
        <v>0</v>
      </c>
      <c r="JI74" s="391">
        <v>0</v>
      </c>
      <c r="JJ74" s="391">
        <v>0</v>
      </c>
      <c r="JK74" s="391">
        <v>0</v>
      </c>
      <c r="JL74" s="391">
        <v>0</v>
      </c>
      <c r="JM74" s="294"/>
      <c r="JN74" s="294"/>
      <c r="JO74" s="358">
        <v>51.55</v>
      </c>
      <c r="JP74" s="294">
        <v>11</v>
      </c>
      <c r="JQ74" s="358">
        <v>0</v>
      </c>
      <c r="JR74" s="294">
        <v>0</v>
      </c>
      <c r="JS74" s="71"/>
      <c r="JT74" s="71"/>
      <c r="JU74" s="8"/>
      <c r="JV74" s="8"/>
      <c r="JW74" s="8">
        <f t="shared" si="85"/>
        <v>51.55</v>
      </c>
      <c r="JX74" s="8">
        <f t="shared" si="86"/>
        <v>11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88"/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395">
        <v>14.576000000000001</v>
      </c>
      <c r="LL74" s="294">
        <v>0</v>
      </c>
      <c r="LM74" s="79">
        <v>18.87</v>
      </c>
      <c r="LN74" s="376">
        <v>0</v>
      </c>
      <c r="LO74" s="394">
        <v>0</v>
      </c>
      <c r="LP74" s="386">
        <v>0</v>
      </c>
      <c r="LQ74" s="75"/>
      <c r="LR74" s="297"/>
      <c r="LS74" s="285"/>
      <c r="LT74" s="285"/>
      <c r="LU74" s="4">
        <f t="shared" si="106"/>
        <v>33.445999999999998</v>
      </c>
      <c r="LV74" s="4">
        <f t="shared" si="62"/>
        <v>0</v>
      </c>
      <c r="LW74" s="286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8">
        <v>25.75</v>
      </c>
      <c r="MF74" s="313"/>
      <c r="MG74" s="75">
        <v>35.020000000000003</v>
      </c>
      <c r="MH74" s="74"/>
      <c r="MI74" s="9"/>
      <c r="MJ74" s="4"/>
      <c r="MK74" s="4">
        <f t="shared" si="65"/>
        <v>60.77</v>
      </c>
      <c r="ML74" s="4">
        <f t="shared" si="66"/>
        <v>0</v>
      </c>
      <c r="MM74" s="379">
        <v>3.2039999999999997</v>
      </c>
      <c r="MN74" s="380">
        <v>0</v>
      </c>
      <c r="MO74" s="110">
        <v>2.1360000000000001</v>
      </c>
      <c r="MP74" s="295">
        <v>0</v>
      </c>
      <c r="MQ74" s="4">
        <f t="shared" si="67"/>
        <v>5.34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80"/>
      <c r="NB74" s="381"/>
      <c r="NC74" s="4">
        <f t="shared" si="73"/>
        <v>0</v>
      </c>
      <c r="ND74" s="4">
        <f t="shared" si="74"/>
        <v>0</v>
      </c>
      <c r="NE74" s="271"/>
      <c r="NF74" s="271"/>
      <c r="NG74" s="271">
        <f t="shared" si="75"/>
        <v>0</v>
      </c>
      <c r="NH74" s="271">
        <f t="shared" si="76"/>
        <v>0</v>
      </c>
      <c r="NI74" s="271"/>
      <c r="NJ74" s="271"/>
      <c r="NK74" s="271">
        <f t="shared" si="77"/>
        <v>0</v>
      </c>
      <c r="NL74" s="271">
        <f t="shared" si="78"/>
        <v>0</v>
      </c>
      <c r="NM74" s="269"/>
      <c r="NN74" s="271"/>
      <c r="NO74" s="271">
        <f t="shared" si="79"/>
        <v>0</v>
      </c>
      <c r="NP74" s="271">
        <f t="shared" si="80"/>
        <v>0</v>
      </c>
      <c r="NQ74" s="382">
        <v>0.81</v>
      </c>
      <c r="NR74" s="351"/>
      <c r="NS74" s="382">
        <v>0</v>
      </c>
      <c r="NT74" s="351"/>
      <c r="NU74" s="382">
        <v>1.37</v>
      </c>
      <c r="NV74" s="351"/>
      <c r="NW74" s="382">
        <v>0.28999999999999998</v>
      </c>
      <c r="NX74" s="351"/>
      <c r="NY74" s="382">
        <v>0.44</v>
      </c>
      <c r="NZ74" s="351"/>
      <c r="OA74" s="4">
        <f t="shared" si="100"/>
        <v>2.62</v>
      </c>
      <c r="OB74" s="4">
        <f t="shared" si="101"/>
        <v>0</v>
      </c>
      <c r="OC74" s="74">
        <v>10</v>
      </c>
      <c r="OD74" s="4"/>
      <c r="OE74" s="384">
        <v>3.06</v>
      </c>
      <c r="OF74" s="4"/>
      <c r="OG74" s="384">
        <v>2</v>
      </c>
      <c r="OH74" s="4"/>
      <c r="OI74" s="74">
        <v>0</v>
      </c>
      <c r="OJ74" s="4"/>
      <c r="OK74" s="4">
        <f t="shared" si="81"/>
        <v>15.06</v>
      </c>
      <c r="OL74" s="4">
        <f t="shared" si="82"/>
        <v>0</v>
      </c>
      <c r="OM74" s="387">
        <v>2.09</v>
      </c>
      <c r="ON74" s="271"/>
      <c r="OO74" s="388">
        <v>0.59</v>
      </c>
      <c r="OP74" s="271"/>
      <c r="OQ74" s="388">
        <v>0.64</v>
      </c>
      <c r="OR74" s="181"/>
      <c r="OS74" s="181">
        <f t="shared" si="107"/>
        <v>2.6799999999999997</v>
      </c>
      <c r="OT74" s="181">
        <f t="shared" si="84"/>
        <v>0</v>
      </c>
      <c r="OU74" s="271"/>
      <c r="OV74" s="271"/>
      <c r="OW74" s="271">
        <f t="shared" si="102"/>
        <v>0</v>
      </c>
      <c r="OX74" s="271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10.31</v>
      </c>
      <c r="N75" s="71">
        <v>2.0620000000000003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6"/>
        <v>10.31</v>
      </c>
      <c r="X75" s="78">
        <f t="shared" si="17"/>
        <v>10.31</v>
      </c>
      <c r="Y75" s="78">
        <v>5</v>
      </c>
      <c r="Z75" s="7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6">
        <v>115</v>
      </c>
      <c r="AL75" s="301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115</v>
      </c>
      <c r="AV75" s="4">
        <f t="shared" ref="AV75:AV106" si="111">AF75+AH75+AJ75+AL75+AN75+AP75+AR75+AT75</f>
        <v>34.5</v>
      </c>
      <c r="AW75" s="78">
        <v>0</v>
      </c>
      <c r="AX75" s="78">
        <v>0</v>
      </c>
      <c r="AY75" s="28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19</v>
      </c>
      <c r="BF75" s="78">
        <v>2.7056</v>
      </c>
      <c r="BG75" s="305">
        <v>8</v>
      </c>
      <c r="BH75" s="306">
        <v>1.1392</v>
      </c>
      <c r="BI75" s="305"/>
      <c r="BJ75" s="306"/>
      <c r="BK75" s="289">
        <v>3</v>
      </c>
      <c r="BL75" s="78">
        <v>0.42720000000000002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/>
      <c r="CH75" s="287"/>
      <c r="CI75" s="358">
        <v>20.6</v>
      </c>
      <c r="CJ75" s="287">
        <v>6.5</v>
      </c>
      <c r="CK75" s="352"/>
      <c r="CL75" s="352"/>
      <c r="CM75" s="358">
        <v>5.15</v>
      </c>
      <c r="CN75" s="294">
        <v>1.5</v>
      </c>
      <c r="CO75" s="8">
        <f t="shared" si="23"/>
        <v>25.75</v>
      </c>
      <c r="CP75" s="8">
        <f t="shared" si="24"/>
        <v>8</v>
      </c>
      <c r="CQ75" s="390">
        <v>97.628865979381459</v>
      </c>
      <c r="CR75" s="353"/>
      <c r="CS75" s="353"/>
      <c r="CT75" s="270"/>
      <c r="CU75" s="368">
        <v>18.556701030927837</v>
      </c>
      <c r="CV75" s="271"/>
      <c r="CW75" s="369">
        <v>63.814432989690722</v>
      </c>
      <c r="CX75" s="300"/>
      <c r="CY75" s="300"/>
      <c r="CZ75" s="300"/>
      <c r="DA75" s="307">
        <f t="shared" si="104"/>
        <v>180.00000000000003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0">
        <v>41.1</v>
      </c>
      <c r="DL75" s="370">
        <v>13.7</v>
      </c>
      <c r="DM75" s="288">
        <f t="shared" si="29"/>
        <v>41.1</v>
      </c>
      <c r="DN75" s="288">
        <f t="shared" si="30"/>
        <v>13.7</v>
      </c>
      <c r="DO75" s="370">
        <v>39.869999999999997</v>
      </c>
      <c r="DP75" s="37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1">
        <v>39.17</v>
      </c>
      <c r="EH75" s="372">
        <v>9.7925000000000004</v>
      </c>
      <c r="EI75" s="91">
        <v>154.63999999999999</v>
      </c>
      <c r="EJ75" s="91">
        <v>38.659999999999997</v>
      </c>
      <c r="EK75" s="288">
        <v>53.61</v>
      </c>
      <c r="EL75" s="291">
        <v>13.4025</v>
      </c>
      <c r="EM75" s="354"/>
      <c r="EN75" s="354"/>
      <c r="EO75" s="292"/>
      <c r="EP75" s="292"/>
      <c r="EQ75" s="8">
        <f t="shared" si="32"/>
        <v>247.42000000000002</v>
      </c>
      <c r="ER75" s="8">
        <f t="shared" si="105"/>
        <v>61.855000000000004</v>
      </c>
      <c r="ES75" s="271"/>
      <c r="ET75" s="271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3">
        <v>29</v>
      </c>
      <c r="FB75" s="293"/>
      <c r="FC75" s="110">
        <v>0</v>
      </c>
      <c r="FD75" s="289"/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71"/>
      <c r="GJ75" s="71"/>
      <c r="GK75" s="294">
        <v>8</v>
      </c>
      <c r="GL75" s="294">
        <v>0</v>
      </c>
      <c r="GM75" s="90">
        <v>0</v>
      </c>
      <c r="GN75" s="90">
        <v>0</v>
      </c>
      <c r="GO75" s="294">
        <v>5</v>
      </c>
      <c r="GP75" s="374">
        <v>0</v>
      </c>
      <c r="GQ75" s="374">
        <v>0</v>
      </c>
      <c r="GR75" s="374">
        <v>0</v>
      </c>
      <c r="GS75" s="90">
        <v>0</v>
      </c>
      <c r="GT75" s="90">
        <v>0</v>
      </c>
      <c r="GU75" s="90">
        <v>3</v>
      </c>
      <c r="GV75" s="90">
        <v>0</v>
      </c>
      <c r="GW75" s="90">
        <v>6</v>
      </c>
      <c r="GX75" s="90">
        <v>0</v>
      </c>
      <c r="GY75" s="90"/>
      <c r="GZ75" s="90"/>
      <c r="HA75" s="266">
        <f t="shared" si="40"/>
        <v>22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3"/>
      <c r="HO75" s="8">
        <f t="shared" si="42"/>
        <v>0</v>
      </c>
      <c r="HP75" s="8">
        <f t="shared" si="43"/>
        <v>0</v>
      </c>
      <c r="HQ75" s="393">
        <v>280</v>
      </c>
      <c r="HR75" s="266"/>
      <c r="HS75" s="358">
        <v>400</v>
      </c>
      <c r="HT75" s="78"/>
      <c r="HU75" s="78">
        <f t="shared" si="44"/>
        <v>280</v>
      </c>
      <c r="HV75" s="78">
        <f t="shared" si="45"/>
        <v>0</v>
      </c>
      <c r="HW75" s="8"/>
      <c r="HX75" s="8"/>
      <c r="HY75" s="318"/>
      <c r="HZ75" s="318"/>
      <c r="IA75" s="278"/>
      <c r="IB75" s="274"/>
      <c r="IC75" s="181">
        <v>8.9</v>
      </c>
      <c r="ID75" s="294">
        <v>2.2250000000000001</v>
      </c>
      <c r="IE75" s="279"/>
      <c r="IF75" s="279"/>
      <c r="IG75" s="8">
        <f t="shared" si="46"/>
        <v>8.9</v>
      </c>
      <c r="IH75" s="8">
        <f t="shared" si="47"/>
        <v>2.2250000000000001</v>
      </c>
      <c r="II75" s="8">
        <v>0</v>
      </c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0"/>
      <c r="JF75" s="320"/>
      <c r="JG75" s="8">
        <f t="shared" si="48"/>
        <v>10.31</v>
      </c>
      <c r="JH75" s="8">
        <f t="shared" si="49"/>
        <v>0</v>
      </c>
      <c r="JI75" s="391">
        <v>0</v>
      </c>
      <c r="JJ75" s="391">
        <v>0</v>
      </c>
      <c r="JK75" s="391">
        <v>0</v>
      </c>
      <c r="JL75" s="391">
        <v>0</v>
      </c>
      <c r="JM75" s="294"/>
      <c r="JN75" s="294"/>
      <c r="JO75" s="358">
        <v>51.55</v>
      </c>
      <c r="JP75" s="294">
        <v>11</v>
      </c>
      <c r="JQ75" s="358">
        <v>0</v>
      </c>
      <c r="JR75" s="294">
        <v>0</v>
      </c>
      <c r="JS75" s="71"/>
      <c r="JT75" s="71"/>
      <c r="JU75" s="8"/>
      <c r="JV75" s="8"/>
      <c r="JW75" s="8">
        <f t="shared" si="85"/>
        <v>51.55</v>
      </c>
      <c r="JX75" s="8">
        <f t="shared" si="86"/>
        <v>11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88"/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395">
        <v>9.5760000000000005</v>
      </c>
      <c r="LL75" s="294">
        <v>0</v>
      </c>
      <c r="LM75" s="79">
        <v>24.02</v>
      </c>
      <c r="LN75" s="376">
        <v>0</v>
      </c>
      <c r="LO75" s="394">
        <v>0</v>
      </c>
      <c r="LP75" s="386">
        <v>0</v>
      </c>
      <c r="LQ75" s="75"/>
      <c r="LR75" s="297"/>
      <c r="LS75" s="285"/>
      <c r="LT75" s="285"/>
      <c r="LU75" s="4">
        <f t="shared" si="106"/>
        <v>33.596000000000004</v>
      </c>
      <c r="LV75" s="4">
        <f t="shared" si="62"/>
        <v>0</v>
      </c>
      <c r="LW75" s="286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8">
        <v>25.75</v>
      </c>
      <c r="MF75" s="313"/>
      <c r="MG75" s="75">
        <v>35.020000000000003</v>
      </c>
      <c r="MH75" s="74"/>
      <c r="MI75" s="9"/>
      <c r="MJ75" s="4"/>
      <c r="MK75" s="4">
        <f t="shared" si="65"/>
        <v>60.77</v>
      </c>
      <c r="ML75" s="4">
        <f t="shared" si="66"/>
        <v>0</v>
      </c>
      <c r="MM75" s="379">
        <v>2.8260000000000001</v>
      </c>
      <c r="MN75" s="380">
        <v>0</v>
      </c>
      <c r="MO75" s="110">
        <v>1.8840000000000001</v>
      </c>
      <c r="MP75" s="295">
        <v>0</v>
      </c>
      <c r="MQ75" s="4">
        <f t="shared" si="67"/>
        <v>4.71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80"/>
      <c r="NB75" s="381"/>
      <c r="NC75" s="4">
        <f t="shared" si="73"/>
        <v>0</v>
      </c>
      <c r="ND75" s="4">
        <f t="shared" si="74"/>
        <v>0</v>
      </c>
      <c r="NE75" s="271"/>
      <c r="NF75" s="271"/>
      <c r="NG75" s="271">
        <f t="shared" si="75"/>
        <v>0</v>
      </c>
      <c r="NH75" s="271">
        <f t="shared" si="76"/>
        <v>0</v>
      </c>
      <c r="NI75" s="271"/>
      <c r="NJ75" s="271"/>
      <c r="NK75" s="271">
        <f t="shared" si="77"/>
        <v>0</v>
      </c>
      <c r="NL75" s="271">
        <f t="shared" si="78"/>
        <v>0</v>
      </c>
      <c r="NM75" s="269"/>
      <c r="NN75" s="271"/>
      <c r="NO75" s="271">
        <f t="shared" si="79"/>
        <v>0</v>
      </c>
      <c r="NP75" s="271">
        <f t="shared" si="80"/>
        <v>0</v>
      </c>
      <c r="NQ75" s="382">
        <v>0.81</v>
      </c>
      <c r="NR75" s="351"/>
      <c r="NS75" s="382">
        <v>0</v>
      </c>
      <c r="NT75" s="351"/>
      <c r="NU75" s="382">
        <v>1.37</v>
      </c>
      <c r="NV75" s="351"/>
      <c r="NW75" s="382">
        <v>0.28999999999999998</v>
      </c>
      <c r="NX75" s="351"/>
      <c r="NY75" s="382">
        <v>0.44</v>
      </c>
      <c r="NZ75" s="351"/>
      <c r="OA75" s="4">
        <f t="shared" ref="OA75:OA106" si="121">NQ75+NS75+NU75+NY75</f>
        <v>2.62</v>
      </c>
      <c r="OB75" s="4">
        <f t="shared" ref="OB75:OB106" si="122">NR75+NT75+NV75</f>
        <v>0</v>
      </c>
      <c r="OC75" s="74">
        <v>5.2</v>
      </c>
      <c r="OD75" s="4"/>
      <c r="OE75" s="384">
        <v>0</v>
      </c>
      <c r="OF75" s="4"/>
      <c r="OG75" s="384">
        <v>0.08</v>
      </c>
      <c r="OH75" s="4"/>
      <c r="OI75" s="74">
        <v>0</v>
      </c>
      <c r="OJ75" s="4"/>
      <c r="OK75" s="4">
        <f t="shared" si="81"/>
        <v>5.28</v>
      </c>
      <c r="OL75" s="4">
        <f t="shared" si="82"/>
        <v>0</v>
      </c>
      <c r="OM75" s="387">
        <v>1.76</v>
      </c>
      <c r="ON75" s="271"/>
      <c r="OO75" s="388">
        <v>0.5</v>
      </c>
      <c r="OP75" s="271"/>
      <c r="OQ75" s="388">
        <v>0.54</v>
      </c>
      <c r="OR75" s="181"/>
      <c r="OS75" s="181">
        <f t="shared" si="107"/>
        <v>2.2599999999999998</v>
      </c>
      <c r="OT75" s="181">
        <f t="shared" si="84"/>
        <v>0</v>
      </c>
      <c r="OU75" s="271"/>
      <c r="OV75" s="271"/>
      <c r="OW75" s="271">
        <f t="shared" ref="OW75:OW106" si="123">OU75</f>
        <v>0</v>
      </c>
      <c r="OX75" s="271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10.31</v>
      </c>
      <c r="N76" s="71">
        <v>2.0620000000000003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5">K76+O76+Q76+S76+U76+M76</f>
        <v>10.31</v>
      </c>
      <c r="X76" s="78">
        <f t="shared" ref="X76:X106" si="126">K76+O76+Q76+S76+U76+M76</f>
        <v>10.31</v>
      </c>
      <c r="Y76" s="78">
        <v>5</v>
      </c>
      <c r="Z76" s="7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6">
        <v>115</v>
      </c>
      <c r="AL76" s="301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115</v>
      </c>
      <c r="AV76" s="4">
        <f t="shared" si="111"/>
        <v>34.5</v>
      </c>
      <c r="AW76" s="78">
        <v>0</v>
      </c>
      <c r="AX76" s="78">
        <v>0</v>
      </c>
      <c r="AY76" s="281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19</v>
      </c>
      <c r="BF76" s="78">
        <v>2.7056</v>
      </c>
      <c r="BG76" s="305">
        <v>8</v>
      </c>
      <c r="BH76" s="306">
        <v>1.1392</v>
      </c>
      <c r="BI76" s="305"/>
      <c r="BJ76" s="306"/>
      <c r="BK76" s="289">
        <v>3</v>
      </c>
      <c r="BL76" s="78">
        <v>0.42720000000000002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/>
      <c r="CH76" s="287"/>
      <c r="CI76" s="358">
        <v>20.6</v>
      </c>
      <c r="CJ76" s="287">
        <v>6.5</v>
      </c>
      <c r="CK76" s="352"/>
      <c r="CL76" s="352"/>
      <c r="CM76" s="358">
        <v>5.15</v>
      </c>
      <c r="CN76" s="294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90">
        <v>97.628865979381459</v>
      </c>
      <c r="CR76" s="353"/>
      <c r="CS76" s="353"/>
      <c r="CT76" s="270"/>
      <c r="CU76" s="368">
        <v>18.556701030927837</v>
      </c>
      <c r="CV76" s="271"/>
      <c r="CW76" s="369">
        <v>63.814432989690722</v>
      </c>
      <c r="CX76" s="300"/>
      <c r="CY76" s="300"/>
      <c r="CZ76" s="300"/>
      <c r="DA76" s="307">
        <f t="shared" ref="DA76:DA106" si="133">CQ76+CS76+CU76+CW76+CY76</f>
        <v>180.00000000000003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0">
        <v>41.1</v>
      </c>
      <c r="DL76" s="370">
        <v>13.7</v>
      </c>
      <c r="DM76" s="288">
        <f t="shared" ref="DM76:DM106" si="137">IF((DO76/0.97)&lt;DK76,(DO76/0.97),DK76)</f>
        <v>41.1</v>
      </c>
      <c r="DN76" s="288">
        <f t="shared" ref="DN76:DN106" si="138">IF((DP76/0.97)&lt;DL76,(DP76/0.97),DL76)</f>
        <v>13.7</v>
      </c>
      <c r="DO76" s="370">
        <v>39.869999999999997</v>
      </c>
      <c r="DP76" s="37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1">
        <v>39.17</v>
      </c>
      <c r="EH76" s="372">
        <v>9.7925000000000004</v>
      </c>
      <c r="EI76" s="91">
        <v>154.63999999999999</v>
      </c>
      <c r="EJ76" s="91">
        <v>38.659999999999997</v>
      </c>
      <c r="EK76" s="288">
        <v>53.61</v>
      </c>
      <c r="EL76" s="291">
        <v>13.4025</v>
      </c>
      <c r="EM76" s="354"/>
      <c r="EN76" s="354"/>
      <c r="EO76" s="292"/>
      <c r="EP76" s="292"/>
      <c r="EQ76" s="8">
        <f t="shared" ref="EQ76:EQ106" si="140">EE76+EG76+EI76+EK76+EM76+EO76</f>
        <v>247.42000000000002</v>
      </c>
      <c r="ER76" s="8">
        <f t="shared" ref="ER76:ER106" si="141">EF76+EH76+EJ76+EL76</f>
        <v>61.855000000000004</v>
      </c>
      <c r="ES76" s="271"/>
      <c r="ET76" s="271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3">
        <v>29</v>
      </c>
      <c r="FB76" s="293"/>
      <c r="FC76" s="110">
        <v>0</v>
      </c>
      <c r="FD76" s="289"/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71"/>
      <c r="GJ76" s="71"/>
      <c r="GK76" s="294">
        <v>8</v>
      </c>
      <c r="GL76" s="294">
        <v>0</v>
      </c>
      <c r="GM76" s="90">
        <v>0</v>
      </c>
      <c r="GN76" s="90">
        <v>0</v>
      </c>
      <c r="GO76" s="294">
        <v>5</v>
      </c>
      <c r="GP76" s="374">
        <v>0</v>
      </c>
      <c r="GQ76" s="374">
        <v>0</v>
      </c>
      <c r="GR76" s="374">
        <v>0</v>
      </c>
      <c r="GS76" s="90">
        <v>0</v>
      </c>
      <c r="GT76" s="90">
        <v>0</v>
      </c>
      <c r="GU76" s="90">
        <v>3</v>
      </c>
      <c r="GV76" s="90">
        <v>0</v>
      </c>
      <c r="GW76" s="90">
        <v>6</v>
      </c>
      <c r="GX76" s="90">
        <v>0</v>
      </c>
      <c r="GY76" s="90"/>
      <c r="GZ76" s="90"/>
      <c r="HA76" s="266">
        <f t="shared" ref="HA76:HA106" si="148">GM76+GS76+GK76+GO76+GQ76+GU76+GW76+GY76</f>
        <v>22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3"/>
      <c r="HO76" s="8">
        <f t="shared" ref="HO76:HO106" si="150">HK76+HM76</f>
        <v>0</v>
      </c>
      <c r="HP76" s="8">
        <f t="shared" ref="HP76:HP106" si="151">HL76+HN76</f>
        <v>0</v>
      </c>
      <c r="HQ76" s="393">
        <v>280</v>
      </c>
      <c r="HR76" s="266"/>
      <c r="HS76" s="358">
        <v>400</v>
      </c>
      <c r="HT76" s="78"/>
      <c r="HU76" s="78">
        <f t="shared" ref="HU76:HU106" si="152">HQ76</f>
        <v>280</v>
      </c>
      <c r="HV76" s="78">
        <f t="shared" ref="HV76:HV106" si="153">HR76</f>
        <v>0</v>
      </c>
      <c r="HW76" s="8"/>
      <c r="HX76" s="8"/>
      <c r="HY76" s="318"/>
      <c r="HZ76" s="318"/>
      <c r="IA76" s="278"/>
      <c r="IB76" s="274"/>
      <c r="IC76" s="181">
        <v>8.9</v>
      </c>
      <c r="ID76" s="294">
        <v>2.2250000000000001</v>
      </c>
      <c r="IE76" s="279"/>
      <c r="IF76" s="279"/>
      <c r="IG76" s="8">
        <f t="shared" ref="IG76:IG106" si="154">HW76+HY76+IA76+IC76+IE76</f>
        <v>8.9</v>
      </c>
      <c r="IH76" s="8">
        <f t="shared" ref="IH76:IH106" si="155">HX76+HZ76+IB76+ID76+IF76</f>
        <v>2.2250000000000001</v>
      </c>
      <c r="II76" s="8">
        <v>0</v>
      </c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0"/>
      <c r="JF76" s="320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91">
        <v>0</v>
      </c>
      <c r="JJ76" s="391">
        <v>0</v>
      </c>
      <c r="JK76" s="391">
        <v>0</v>
      </c>
      <c r="JL76" s="391">
        <v>0</v>
      </c>
      <c r="JM76" s="294"/>
      <c r="JN76" s="294"/>
      <c r="JO76" s="358">
        <v>51.55</v>
      </c>
      <c r="JP76" s="294">
        <v>11</v>
      </c>
      <c r="JQ76" s="358">
        <v>0</v>
      </c>
      <c r="JR76" s="294">
        <v>0</v>
      </c>
      <c r="JS76" s="71"/>
      <c r="JT76" s="71"/>
      <c r="JU76" s="8"/>
      <c r="JV76" s="8"/>
      <c r="JW76" s="8">
        <f t="shared" ref="JW76:JW106" si="158">JI76+JK76+JM76+JO76+JQ76+JS76+JU76</f>
        <v>51.55</v>
      </c>
      <c r="JX76" s="8">
        <f t="shared" ref="JX76:JX106" si="159">JJ76+JL76+JN76+JP76+JR76+JT76+JV76</f>
        <v>11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88"/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395">
        <v>5.68</v>
      </c>
      <c r="LL76" s="294">
        <v>0</v>
      </c>
      <c r="LM76" s="79">
        <v>24.02</v>
      </c>
      <c r="LN76" s="376">
        <v>0</v>
      </c>
      <c r="LO76" s="394">
        <v>0</v>
      </c>
      <c r="LP76" s="386">
        <v>0</v>
      </c>
      <c r="LQ76" s="75"/>
      <c r="LR76" s="297"/>
      <c r="LS76" s="285"/>
      <c r="LT76" s="285"/>
      <c r="LU76" s="4">
        <f t="shared" ref="LU76:LU106" si="171">LO76+LM76+LK76+LQ76</f>
        <v>29.7</v>
      </c>
      <c r="LV76" s="4">
        <f t="shared" ref="LV76:LV106" si="172">LP76+LN76+LL76+LT76</f>
        <v>0</v>
      </c>
      <c r="LW76" s="28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8">
        <v>25.75</v>
      </c>
      <c r="MF76" s="313"/>
      <c r="MG76" s="75">
        <v>35.020000000000003</v>
      </c>
      <c r="MH76" s="74"/>
      <c r="MI76" s="9"/>
      <c r="MJ76" s="4"/>
      <c r="MK76" s="4">
        <f t="shared" ref="MK76:MK106" si="175">MC76+ME76+MG76+MI76</f>
        <v>60.77</v>
      </c>
      <c r="ML76" s="4">
        <f t="shared" ref="ML76:ML106" si="176">MF76+MD76+MH76+MJ76</f>
        <v>0</v>
      </c>
      <c r="MM76" s="379">
        <v>2.4420000000000002</v>
      </c>
      <c r="MN76" s="380">
        <v>0</v>
      </c>
      <c r="MO76" s="110">
        <v>1.6280000000000001</v>
      </c>
      <c r="MP76" s="295">
        <v>0</v>
      </c>
      <c r="MQ76" s="4">
        <f t="shared" ref="MQ76:MQ106" si="177">MM76+MO76</f>
        <v>4.07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80"/>
      <c r="NB76" s="381"/>
      <c r="NC76" s="4">
        <f t="shared" ref="NC76:NC106" si="183">NA76</f>
        <v>0</v>
      </c>
      <c r="ND76" s="4">
        <f t="shared" ref="ND76:ND106" si="184">NB76</f>
        <v>0</v>
      </c>
      <c r="NE76" s="271"/>
      <c r="NF76" s="271"/>
      <c r="NG76" s="271">
        <f t="shared" ref="NG76:NG106" si="185">NE76</f>
        <v>0</v>
      </c>
      <c r="NH76" s="271">
        <f t="shared" ref="NH76:NH106" si="186">NF76</f>
        <v>0</v>
      </c>
      <c r="NI76" s="271"/>
      <c r="NJ76" s="271"/>
      <c r="NK76" s="271">
        <f t="shared" ref="NK76:NK106" si="187">NI76</f>
        <v>0</v>
      </c>
      <c r="NL76" s="271">
        <f t="shared" ref="NL76:NL106" si="188">NJ76</f>
        <v>0</v>
      </c>
      <c r="NM76" s="269"/>
      <c r="NN76" s="271"/>
      <c r="NO76" s="271">
        <f t="shared" ref="NO76:NO106" si="189">NM76</f>
        <v>0</v>
      </c>
      <c r="NP76" s="271">
        <f t="shared" ref="NP76:NP106" si="190">NN76</f>
        <v>0</v>
      </c>
      <c r="NQ76" s="382">
        <v>1.36</v>
      </c>
      <c r="NR76" s="351"/>
      <c r="NS76" s="382">
        <v>0</v>
      </c>
      <c r="NT76" s="351"/>
      <c r="NU76" s="382">
        <v>2.31</v>
      </c>
      <c r="NV76" s="351"/>
      <c r="NW76" s="382">
        <v>0.49</v>
      </c>
      <c r="NX76" s="351"/>
      <c r="NY76" s="382">
        <v>0.74</v>
      </c>
      <c r="NZ76" s="351"/>
      <c r="OA76" s="4">
        <f t="shared" si="121"/>
        <v>4.41</v>
      </c>
      <c r="OB76" s="4">
        <f t="shared" si="122"/>
        <v>0</v>
      </c>
      <c r="OC76" s="74">
        <v>8</v>
      </c>
      <c r="OD76" s="4"/>
      <c r="OE76" s="384">
        <v>0</v>
      </c>
      <c r="OF76" s="4"/>
      <c r="OG76" s="384">
        <v>0.01</v>
      </c>
      <c r="OH76" s="4"/>
      <c r="OI76" s="74">
        <v>0</v>
      </c>
      <c r="OJ76" s="4"/>
      <c r="OK76" s="4">
        <f t="shared" ref="OK76:OK106" si="191">OC76+OE76+OG76+OI76</f>
        <v>8.01</v>
      </c>
      <c r="OL76" s="4">
        <f t="shared" ref="OL76:OL106" si="192">OD76+OF76+OH76+OJ76</f>
        <v>0</v>
      </c>
      <c r="OM76" s="387">
        <v>1.62</v>
      </c>
      <c r="ON76" s="271"/>
      <c r="OO76" s="388">
        <v>0.46</v>
      </c>
      <c r="OP76" s="271"/>
      <c r="OQ76" s="388">
        <v>0.5</v>
      </c>
      <c r="OR76" s="181"/>
      <c r="OS76" s="181">
        <f t="shared" ref="OS76:OS106" si="193">OM76+OO76</f>
        <v>2.08</v>
      </c>
      <c r="OT76" s="181">
        <f t="shared" ref="OT76:OT106" si="194">ON76+OP76</f>
        <v>0</v>
      </c>
      <c r="OU76" s="271"/>
      <c r="OV76" s="271"/>
      <c r="OW76" s="271">
        <f t="shared" si="123"/>
        <v>0</v>
      </c>
      <c r="OX76" s="271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10.31</v>
      </c>
      <c r="N77" s="71">
        <v>2.0620000000000003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5"/>
        <v>10.31</v>
      </c>
      <c r="X77" s="78">
        <f t="shared" si="126"/>
        <v>10.31</v>
      </c>
      <c r="Y77" s="78">
        <v>5</v>
      </c>
      <c r="Z77" s="78">
        <v>2.2222222222222223</v>
      </c>
      <c r="AA77" s="75"/>
      <c r="AB77" s="71"/>
      <c r="AC77" s="8">
        <f t="shared" si="127"/>
        <v>5</v>
      </c>
      <c r="AD77" s="8">
        <f t="shared" si="128"/>
        <v>2.2222222222222223</v>
      </c>
      <c r="AE77" s="71"/>
      <c r="AF77" s="71"/>
      <c r="AG77" s="71"/>
      <c r="AH77" s="71"/>
      <c r="AI77" s="118"/>
      <c r="AJ77" s="118"/>
      <c r="AK77" s="366">
        <v>115</v>
      </c>
      <c r="AL77" s="301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115</v>
      </c>
      <c r="AV77" s="4">
        <f t="shared" si="111"/>
        <v>34.5</v>
      </c>
      <c r="AW77" s="78">
        <v>0</v>
      </c>
      <c r="AX77" s="78">
        <v>0</v>
      </c>
      <c r="AY77" s="281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19</v>
      </c>
      <c r="BF77" s="78">
        <v>2.7056</v>
      </c>
      <c r="BG77" s="305">
        <v>8</v>
      </c>
      <c r="BH77" s="306">
        <v>1.1392</v>
      </c>
      <c r="BI77" s="305"/>
      <c r="BJ77" s="306"/>
      <c r="BK77" s="289">
        <v>3</v>
      </c>
      <c r="BL77" s="78">
        <v>0.42720000000000002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/>
      <c r="CH77" s="287"/>
      <c r="CI77" s="358">
        <v>20.6</v>
      </c>
      <c r="CJ77" s="287">
        <v>6.5</v>
      </c>
      <c r="CK77" s="352"/>
      <c r="CL77" s="352"/>
      <c r="CM77" s="358">
        <v>5.15</v>
      </c>
      <c r="CN77" s="294">
        <v>1.5</v>
      </c>
      <c r="CO77" s="8">
        <f t="shared" si="131"/>
        <v>25.75</v>
      </c>
      <c r="CP77" s="8">
        <f t="shared" si="132"/>
        <v>8</v>
      </c>
      <c r="CQ77" s="390">
        <v>97.628865979381459</v>
      </c>
      <c r="CR77" s="353"/>
      <c r="CS77" s="353"/>
      <c r="CT77" s="270"/>
      <c r="CU77" s="368">
        <v>18.556701030927837</v>
      </c>
      <c r="CV77" s="271"/>
      <c r="CW77" s="369">
        <v>63.814432989690722</v>
      </c>
      <c r="CX77" s="300"/>
      <c r="CY77" s="300"/>
      <c r="CZ77" s="300"/>
      <c r="DA77" s="307">
        <f t="shared" si="133"/>
        <v>180.00000000000003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70">
        <v>41.1</v>
      </c>
      <c r="DL77" s="370">
        <v>13.7</v>
      </c>
      <c r="DM77" s="288">
        <f t="shared" si="137"/>
        <v>41.1</v>
      </c>
      <c r="DN77" s="288">
        <f t="shared" si="138"/>
        <v>13.7</v>
      </c>
      <c r="DO77" s="370">
        <v>39.869999999999997</v>
      </c>
      <c r="DP77" s="37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1">
        <v>39.17</v>
      </c>
      <c r="EH77" s="372">
        <v>9.7925000000000004</v>
      </c>
      <c r="EI77" s="91">
        <v>154.63999999999999</v>
      </c>
      <c r="EJ77" s="91">
        <v>38.659999999999997</v>
      </c>
      <c r="EK77" s="288">
        <v>53.61</v>
      </c>
      <c r="EL77" s="291">
        <v>13.4025</v>
      </c>
      <c r="EM77" s="354"/>
      <c r="EN77" s="354"/>
      <c r="EO77" s="292"/>
      <c r="EP77" s="292"/>
      <c r="EQ77" s="8">
        <f t="shared" si="140"/>
        <v>247.42000000000002</v>
      </c>
      <c r="ER77" s="8">
        <f t="shared" si="141"/>
        <v>61.855000000000004</v>
      </c>
      <c r="ES77" s="271"/>
      <c r="ET77" s="271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3">
        <v>29</v>
      </c>
      <c r="FB77" s="293"/>
      <c r="FC77" s="110">
        <v>0</v>
      </c>
      <c r="FD77" s="289"/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71"/>
      <c r="GJ77" s="71"/>
      <c r="GK77" s="294">
        <v>8</v>
      </c>
      <c r="GL77" s="294">
        <v>0</v>
      </c>
      <c r="GM77" s="90">
        <v>0</v>
      </c>
      <c r="GN77" s="90">
        <v>0</v>
      </c>
      <c r="GO77" s="294">
        <v>5</v>
      </c>
      <c r="GP77" s="374">
        <v>0</v>
      </c>
      <c r="GQ77" s="374">
        <v>0</v>
      </c>
      <c r="GR77" s="374">
        <v>0</v>
      </c>
      <c r="GS77" s="90">
        <v>0</v>
      </c>
      <c r="GT77" s="90">
        <v>0</v>
      </c>
      <c r="GU77" s="90">
        <v>3</v>
      </c>
      <c r="GV77" s="90">
        <v>0</v>
      </c>
      <c r="GW77" s="90">
        <v>6</v>
      </c>
      <c r="GX77" s="90">
        <v>0</v>
      </c>
      <c r="GY77" s="90"/>
      <c r="GZ77" s="90"/>
      <c r="HA77" s="266">
        <f t="shared" si="148"/>
        <v>22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3"/>
      <c r="HO77" s="8">
        <f t="shared" si="150"/>
        <v>0</v>
      </c>
      <c r="HP77" s="8">
        <f t="shared" si="151"/>
        <v>0</v>
      </c>
      <c r="HQ77" s="393">
        <v>280</v>
      </c>
      <c r="HR77" s="266"/>
      <c r="HS77" s="358">
        <v>400</v>
      </c>
      <c r="HT77" s="78"/>
      <c r="HU77" s="78">
        <f t="shared" si="152"/>
        <v>280</v>
      </c>
      <c r="HV77" s="78">
        <f t="shared" si="153"/>
        <v>0</v>
      </c>
      <c r="HW77" s="8"/>
      <c r="HX77" s="8"/>
      <c r="HY77" s="318"/>
      <c r="HZ77" s="318"/>
      <c r="IA77" s="278"/>
      <c r="IB77" s="274"/>
      <c r="IC77" s="181">
        <v>8.9</v>
      </c>
      <c r="ID77" s="294">
        <v>2.2250000000000001</v>
      </c>
      <c r="IE77" s="279"/>
      <c r="IF77" s="279"/>
      <c r="IG77" s="8">
        <f t="shared" si="154"/>
        <v>8.9</v>
      </c>
      <c r="IH77" s="8">
        <f t="shared" si="155"/>
        <v>2.2250000000000001</v>
      </c>
      <c r="II77" s="8">
        <v>40</v>
      </c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7"/>
        <v>40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0"/>
      <c r="JF77" s="320"/>
      <c r="JG77" s="8">
        <f t="shared" si="156"/>
        <v>10.31</v>
      </c>
      <c r="JH77" s="8">
        <f t="shared" si="157"/>
        <v>0</v>
      </c>
      <c r="JI77" s="391">
        <v>0</v>
      </c>
      <c r="JJ77" s="391">
        <v>0</v>
      </c>
      <c r="JK77" s="391">
        <v>0</v>
      </c>
      <c r="JL77" s="391">
        <v>0</v>
      </c>
      <c r="JM77" s="294"/>
      <c r="JN77" s="294"/>
      <c r="JO77" s="358">
        <v>51.55</v>
      </c>
      <c r="JP77" s="294">
        <v>11</v>
      </c>
      <c r="JQ77" s="358">
        <v>0</v>
      </c>
      <c r="JR77" s="294">
        <v>0</v>
      </c>
      <c r="JS77" s="71"/>
      <c r="JT77" s="71"/>
      <c r="JU77" s="8"/>
      <c r="JV77" s="8"/>
      <c r="JW77" s="8">
        <f t="shared" si="158"/>
        <v>51.55</v>
      </c>
      <c r="JX77" s="8">
        <f t="shared" si="159"/>
        <v>11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88"/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395">
        <v>5.68</v>
      </c>
      <c r="LL77" s="294">
        <v>0</v>
      </c>
      <c r="LM77" s="79">
        <v>24.02</v>
      </c>
      <c r="LN77" s="376">
        <v>0</v>
      </c>
      <c r="LO77" s="394">
        <v>0</v>
      </c>
      <c r="LP77" s="386">
        <v>0</v>
      </c>
      <c r="LQ77" s="75"/>
      <c r="LR77" s="297"/>
      <c r="LS77" s="285"/>
      <c r="LT77" s="285"/>
      <c r="LU77" s="4">
        <f t="shared" si="171"/>
        <v>29.7</v>
      </c>
      <c r="LV77" s="4">
        <f t="shared" si="172"/>
        <v>0</v>
      </c>
      <c r="LW77" s="286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8">
        <v>25.75</v>
      </c>
      <c r="MF77" s="313"/>
      <c r="MG77" s="75">
        <v>35.020000000000003</v>
      </c>
      <c r="MH77" s="74"/>
      <c r="MI77" s="9"/>
      <c r="MJ77" s="4"/>
      <c r="MK77" s="4">
        <f t="shared" si="175"/>
        <v>60.77</v>
      </c>
      <c r="ML77" s="4">
        <f t="shared" si="176"/>
        <v>0</v>
      </c>
      <c r="MM77" s="379">
        <v>2.0579999999999998</v>
      </c>
      <c r="MN77" s="380">
        <v>0</v>
      </c>
      <c r="MO77" s="110">
        <v>1.3720000000000001</v>
      </c>
      <c r="MP77" s="295">
        <v>0</v>
      </c>
      <c r="MQ77" s="4">
        <f t="shared" si="177"/>
        <v>3.4299999999999997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80"/>
      <c r="NB77" s="381"/>
      <c r="NC77" s="4">
        <f t="shared" si="183"/>
        <v>0</v>
      </c>
      <c r="ND77" s="4">
        <f t="shared" si="184"/>
        <v>0</v>
      </c>
      <c r="NE77" s="271"/>
      <c r="NF77" s="271"/>
      <c r="NG77" s="271">
        <f t="shared" si="185"/>
        <v>0</v>
      </c>
      <c r="NH77" s="271">
        <f t="shared" si="186"/>
        <v>0</v>
      </c>
      <c r="NI77" s="271"/>
      <c r="NJ77" s="271"/>
      <c r="NK77" s="271">
        <f t="shared" si="187"/>
        <v>0</v>
      </c>
      <c r="NL77" s="271">
        <f t="shared" si="188"/>
        <v>0</v>
      </c>
      <c r="NM77" s="269"/>
      <c r="NN77" s="271"/>
      <c r="NO77" s="271">
        <f t="shared" si="189"/>
        <v>0</v>
      </c>
      <c r="NP77" s="271">
        <f t="shared" si="190"/>
        <v>0</v>
      </c>
      <c r="NQ77" s="382">
        <v>1.03</v>
      </c>
      <c r="NR77" s="351"/>
      <c r="NS77" s="382">
        <v>0</v>
      </c>
      <c r="NT77" s="351"/>
      <c r="NU77" s="382">
        <v>1.75</v>
      </c>
      <c r="NV77" s="351"/>
      <c r="NW77" s="382">
        <v>0.37</v>
      </c>
      <c r="NX77" s="351"/>
      <c r="NY77" s="382">
        <v>0.56000000000000005</v>
      </c>
      <c r="NZ77" s="351"/>
      <c r="OA77" s="4">
        <f t="shared" si="121"/>
        <v>3.3400000000000003</v>
      </c>
      <c r="OB77" s="4">
        <f t="shared" si="122"/>
        <v>0</v>
      </c>
      <c r="OC77" s="74">
        <v>7.8</v>
      </c>
      <c r="OD77" s="4"/>
      <c r="OE77" s="384">
        <v>0</v>
      </c>
      <c r="OF77" s="4"/>
      <c r="OG77" s="384">
        <v>0.04</v>
      </c>
      <c r="OH77" s="4"/>
      <c r="OI77" s="74">
        <v>0</v>
      </c>
      <c r="OJ77" s="4"/>
      <c r="OK77" s="4">
        <f t="shared" si="191"/>
        <v>7.84</v>
      </c>
      <c r="OL77" s="4">
        <f t="shared" si="192"/>
        <v>0</v>
      </c>
      <c r="OM77" s="387">
        <v>1.42</v>
      </c>
      <c r="ON77" s="271"/>
      <c r="OO77" s="388">
        <v>0.4</v>
      </c>
      <c r="OP77" s="271"/>
      <c r="OQ77" s="388">
        <v>0.44</v>
      </c>
      <c r="OR77" s="181"/>
      <c r="OS77" s="181">
        <f t="shared" si="193"/>
        <v>1.8199999999999998</v>
      </c>
      <c r="OT77" s="181">
        <f t="shared" si="194"/>
        <v>0</v>
      </c>
      <c r="OU77" s="271"/>
      <c r="OV77" s="271"/>
      <c r="OW77" s="271">
        <f t="shared" si="123"/>
        <v>0</v>
      </c>
      <c r="OX77" s="27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10.31</v>
      </c>
      <c r="N78" s="71">
        <v>2.0620000000000003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5"/>
        <v>10.31</v>
      </c>
      <c r="X78" s="78">
        <f t="shared" si="126"/>
        <v>10.31</v>
      </c>
      <c r="Y78" s="78">
        <v>5</v>
      </c>
      <c r="Z78" s="7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6">
        <v>115</v>
      </c>
      <c r="AL78" s="301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115</v>
      </c>
      <c r="AV78" s="4">
        <f t="shared" si="111"/>
        <v>34.5</v>
      </c>
      <c r="AW78" s="78">
        <v>0</v>
      </c>
      <c r="AX78" s="78">
        <v>0</v>
      </c>
      <c r="AY78" s="281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19</v>
      </c>
      <c r="BF78" s="78">
        <v>2.7056</v>
      </c>
      <c r="BG78" s="305">
        <v>8</v>
      </c>
      <c r="BH78" s="306">
        <v>1.1392</v>
      </c>
      <c r="BI78" s="305"/>
      <c r="BJ78" s="306"/>
      <c r="BK78" s="289">
        <v>3</v>
      </c>
      <c r="BL78" s="78">
        <v>0.42720000000000002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/>
      <c r="CH78" s="287"/>
      <c r="CI78" s="358">
        <v>20.6</v>
      </c>
      <c r="CJ78" s="287">
        <v>6.5</v>
      </c>
      <c r="CK78" s="352"/>
      <c r="CL78" s="352"/>
      <c r="CM78" s="358">
        <v>5.15</v>
      </c>
      <c r="CN78" s="294">
        <v>1.5</v>
      </c>
      <c r="CO78" s="8">
        <f t="shared" si="131"/>
        <v>25.75</v>
      </c>
      <c r="CP78" s="8">
        <f t="shared" si="132"/>
        <v>8</v>
      </c>
      <c r="CQ78" s="390">
        <v>150.12886597938146</v>
      </c>
      <c r="CR78" s="353"/>
      <c r="CS78" s="353"/>
      <c r="CT78" s="270"/>
      <c r="CU78" s="368">
        <v>18.556701030927837</v>
      </c>
      <c r="CV78" s="271"/>
      <c r="CW78" s="369">
        <v>63.814432989690722</v>
      </c>
      <c r="CX78" s="300"/>
      <c r="CY78" s="300"/>
      <c r="CZ78" s="300"/>
      <c r="DA78" s="307">
        <f t="shared" si="133"/>
        <v>232.5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0">
        <v>41.1</v>
      </c>
      <c r="DL78" s="370">
        <v>13.7</v>
      </c>
      <c r="DM78" s="288">
        <f t="shared" si="137"/>
        <v>41.1</v>
      </c>
      <c r="DN78" s="288">
        <f t="shared" si="138"/>
        <v>13.7</v>
      </c>
      <c r="DO78" s="370">
        <v>39.869999999999997</v>
      </c>
      <c r="DP78" s="37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1">
        <v>39.17</v>
      </c>
      <c r="EH78" s="372">
        <v>9.7925000000000004</v>
      </c>
      <c r="EI78" s="91">
        <v>154.63999999999999</v>
      </c>
      <c r="EJ78" s="91">
        <v>38.659999999999997</v>
      </c>
      <c r="EK78" s="288">
        <v>53.61</v>
      </c>
      <c r="EL78" s="291">
        <v>13.4025</v>
      </c>
      <c r="EM78" s="354"/>
      <c r="EN78" s="354"/>
      <c r="EO78" s="292"/>
      <c r="EP78" s="292"/>
      <c r="EQ78" s="8">
        <f t="shared" si="140"/>
        <v>247.42000000000002</v>
      </c>
      <c r="ER78" s="8">
        <f t="shared" si="141"/>
        <v>61.855000000000004</v>
      </c>
      <c r="ES78" s="271"/>
      <c r="ET78" s="271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3">
        <v>29</v>
      </c>
      <c r="FB78" s="293"/>
      <c r="FC78" s="110">
        <v>0</v>
      </c>
      <c r="FD78" s="289"/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71"/>
      <c r="GJ78" s="71"/>
      <c r="GK78" s="294">
        <v>8</v>
      </c>
      <c r="GL78" s="294">
        <v>0</v>
      </c>
      <c r="GM78" s="90">
        <v>0</v>
      </c>
      <c r="GN78" s="90">
        <v>0</v>
      </c>
      <c r="GO78" s="294">
        <v>5</v>
      </c>
      <c r="GP78" s="374">
        <v>0</v>
      </c>
      <c r="GQ78" s="374">
        <v>0</v>
      </c>
      <c r="GR78" s="374">
        <v>0</v>
      </c>
      <c r="GS78" s="90">
        <v>0</v>
      </c>
      <c r="GT78" s="90">
        <v>0</v>
      </c>
      <c r="GU78" s="90">
        <v>3</v>
      </c>
      <c r="GV78" s="90">
        <v>0</v>
      </c>
      <c r="GW78" s="90">
        <v>6</v>
      </c>
      <c r="GX78" s="90">
        <v>0</v>
      </c>
      <c r="GY78" s="90"/>
      <c r="GZ78" s="90"/>
      <c r="HA78" s="266">
        <f t="shared" si="148"/>
        <v>22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3"/>
      <c r="HO78" s="8">
        <f t="shared" si="150"/>
        <v>0</v>
      </c>
      <c r="HP78" s="8">
        <f t="shared" si="151"/>
        <v>0</v>
      </c>
      <c r="HQ78" s="393">
        <v>310</v>
      </c>
      <c r="HR78" s="266"/>
      <c r="HS78" s="358">
        <v>400</v>
      </c>
      <c r="HT78" s="78"/>
      <c r="HU78" s="78">
        <f t="shared" si="152"/>
        <v>310</v>
      </c>
      <c r="HV78" s="78">
        <f t="shared" si="153"/>
        <v>0</v>
      </c>
      <c r="HW78" s="8"/>
      <c r="HX78" s="8"/>
      <c r="HY78" s="318"/>
      <c r="HZ78" s="318"/>
      <c r="IA78" s="278"/>
      <c r="IB78" s="274"/>
      <c r="IC78" s="181">
        <v>8.9</v>
      </c>
      <c r="ID78" s="294">
        <v>2.2250000000000001</v>
      </c>
      <c r="IE78" s="279"/>
      <c r="IF78" s="279"/>
      <c r="IG78" s="8">
        <f t="shared" si="154"/>
        <v>8.9</v>
      </c>
      <c r="IH78" s="8">
        <f t="shared" si="155"/>
        <v>2.2250000000000001</v>
      </c>
      <c r="II78" s="8">
        <v>80</v>
      </c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7"/>
        <v>80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0"/>
      <c r="JF78" s="320"/>
      <c r="JG78" s="8">
        <f t="shared" si="156"/>
        <v>10.31</v>
      </c>
      <c r="JH78" s="8">
        <f t="shared" si="157"/>
        <v>0</v>
      </c>
      <c r="JI78" s="391">
        <v>0</v>
      </c>
      <c r="JJ78" s="391">
        <v>0</v>
      </c>
      <c r="JK78" s="391">
        <v>0</v>
      </c>
      <c r="JL78" s="391">
        <v>0</v>
      </c>
      <c r="JM78" s="294"/>
      <c r="JN78" s="294"/>
      <c r="JO78" s="358">
        <v>51.55</v>
      </c>
      <c r="JP78" s="294">
        <v>11</v>
      </c>
      <c r="JQ78" s="358">
        <v>0</v>
      </c>
      <c r="JR78" s="294">
        <v>0</v>
      </c>
      <c r="JS78" s="71"/>
      <c r="JT78" s="71"/>
      <c r="JU78" s="8"/>
      <c r="JV78" s="8"/>
      <c r="JW78" s="8">
        <f t="shared" si="158"/>
        <v>51.55</v>
      </c>
      <c r="JX78" s="8">
        <f t="shared" si="159"/>
        <v>11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88"/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395">
        <v>5.68</v>
      </c>
      <c r="LL78" s="294">
        <v>0</v>
      </c>
      <c r="LM78" s="79">
        <v>24.02</v>
      </c>
      <c r="LN78" s="376">
        <v>0</v>
      </c>
      <c r="LO78" s="394">
        <v>0</v>
      </c>
      <c r="LP78" s="386">
        <v>0</v>
      </c>
      <c r="LQ78" s="75"/>
      <c r="LR78" s="297"/>
      <c r="LS78" s="285"/>
      <c r="LT78" s="285"/>
      <c r="LU78" s="4">
        <f t="shared" si="171"/>
        <v>29.7</v>
      </c>
      <c r="LV78" s="4">
        <f t="shared" si="172"/>
        <v>0</v>
      </c>
      <c r="LW78" s="286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8">
        <v>25.75</v>
      </c>
      <c r="MF78" s="313"/>
      <c r="MG78" s="75">
        <v>35.020000000000003</v>
      </c>
      <c r="MH78" s="74"/>
      <c r="MI78" s="9"/>
      <c r="MJ78" s="4"/>
      <c r="MK78" s="4">
        <f t="shared" si="175"/>
        <v>60.77</v>
      </c>
      <c r="ML78" s="4">
        <f t="shared" si="176"/>
        <v>0</v>
      </c>
      <c r="MM78" s="379">
        <v>1.6739999999999999</v>
      </c>
      <c r="MN78" s="380">
        <v>0</v>
      </c>
      <c r="MO78" s="110">
        <v>1.1160000000000001</v>
      </c>
      <c r="MP78" s="295">
        <v>0</v>
      </c>
      <c r="MQ78" s="4">
        <f t="shared" si="177"/>
        <v>2.79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80"/>
      <c r="NB78" s="381"/>
      <c r="NC78" s="4">
        <f t="shared" si="183"/>
        <v>0</v>
      </c>
      <c r="ND78" s="4">
        <f t="shared" si="184"/>
        <v>0</v>
      </c>
      <c r="NE78" s="271"/>
      <c r="NF78" s="271"/>
      <c r="NG78" s="271">
        <f t="shared" si="185"/>
        <v>0</v>
      </c>
      <c r="NH78" s="271">
        <f t="shared" si="186"/>
        <v>0</v>
      </c>
      <c r="NI78" s="271"/>
      <c r="NJ78" s="271"/>
      <c r="NK78" s="271">
        <f t="shared" si="187"/>
        <v>0</v>
      </c>
      <c r="NL78" s="271">
        <f t="shared" si="188"/>
        <v>0</v>
      </c>
      <c r="NM78" s="269"/>
      <c r="NN78" s="271"/>
      <c r="NO78" s="271">
        <f t="shared" si="189"/>
        <v>0</v>
      </c>
      <c r="NP78" s="271">
        <f t="shared" si="190"/>
        <v>0</v>
      </c>
      <c r="NQ78" s="382">
        <v>1.23</v>
      </c>
      <c r="NR78" s="351"/>
      <c r="NS78" s="382">
        <v>0</v>
      </c>
      <c r="NT78" s="351"/>
      <c r="NU78" s="382">
        <v>2.08</v>
      </c>
      <c r="NV78" s="351"/>
      <c r="NW78" s="382">
        <v>0.44</v>
      </c>
      <c r="NX78" s="351"/>
      <c r="NY78" s="382">
        <v>0.67</v>
      </c>
      <c r="NZ78" s="351"/>
      <c r="OA78" s="4">
        <f t="shared" si="121"/>
        <v>3.98</v>
      </c>
      <c r="OB78" s="4">
        <f t="shared" si="122"/>
        <v>0</v>
      </c>
      <c r="OC78" s="74">
        <v>8.3000000000000007</v>
      </c>
      <c r="OD78" s="4"/>
      <c r="OE78" s="384">
        <v>0</v>
      </c>
      <c r="OF78" s="4"/>
      <c r="OG78" s="384">
        <v>0.09</v>
      </c>
      <c r="OH78" s="4"/>
      <c r="OI78" s="74">
        <v>0</v>
      </c>
      <c r="OJ78" s="4"/>
      <c r="OK78" s="4">
        <f t="shared" si="191"/>
        <v>8.39</v>
      </c>
      <c r="OL78" s="4">
        <f t="shared" si="192"/>
        <v>0</v>
      </c>
      <c r="OM78" s="387">
        <v>1.19</v>
      </c>
      <c r="ON78" s="271"/>
      <c r="OO78" s="388">
        <v>0.34</v>
      </c>
      <c r="OP78" s="271"/>
      <c r="OQ78" s="388">
        <v>0.37</v>
      </c>
      <c r="OR78" s="181"/>
      <c r="OS78" s="181">
        <f t="shared" si="193"/>
        <v>1.53</v>
      </c>
      <c r="OT78" s="181">
        <f t="shared" si="194"/>
        <v>0</v>
      </c>
      <c r="OU78" s="271"/>
      <c r="OV78" s="271"/>
      <c r="OW78" s="271">
        <f t="shared" si="123"/>
        <v>0</v>
      </c>
      <c r="OX78" s="271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10.31</v>
      </c>
      <c r="N79" s="71">
        <v>2.0620000000000003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5"/>
        <v>10.31</v>
      </c>
      <c r="X79" s="78">
        <f t="shared" si="126"/>
        <v>10.31</v>
      </c>
      <c r="Y79" s="78">
        <v>5</v>
      </c>
      <c r="Z79" s="7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6">
        <v>115</v>
      </c>
      <c r="AL79" s="301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115</v>
      </c>
      <c r="AV79" s="4">
        <f t="shared" si="111"/>
        <v>34.5</v>
      </c>
      <c r="AW79" s="78">
        <v>0</v>
      </c>
      <c r="AX79" s="78">
        <v>0</v>
      </c>
      <c r="AY79" s="281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19</v>
      </c>
      <c r="BF79" s="78">
        <v>2.7056</v>
      </c>
      <c r="BG79" s="305">
        <v>8</v>
      </c>
      <c r="BH79" s="306">
        <v>1.1392</v>
      </c>
      <c r="BI79" s="305"/>
      <c r="BJ79" s="306"/>
      <c r="BK79" s="289">
        <v>3</v>
      </c>
      <c r="BL79" s="78">
        <v>0.42720000000000002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/>
      <c r="CH79" s="287"/>
      <c r="CI79" s="358">
        <v>20.6</v>
      </c>
      <c r="CJ79" s="287">
        <v>6.5</v>
      </c>
      <c r="CK79" s="352"/>
      <c r="CL79" s="352"/>
      <c r="CM79" s="358">
        <v>5.15</v>
      </c>
      <c r="CN79" s="294">
        <v>1.5</v>
      </c>
      <c r="CO79" s="8">
        <f t="shared" si="131"/>
        <v>25.75</v>
      </c>
      <c r="CP79" s="8">
        <f t="shared" si="132"/>
        <v>8</v>
      </c>
      <c r="CQ79" s="390">
        <v>202.62886597938143</v>
      </c>
      <c r="CR79" s="353"/>
      <c r="CS79" s="353"/>
      <c r="CT79" s="270"/>
      <c r="CU79" s="368">
        <v>18.556701030927837</v>
      </c>
      <c r="CV79" s="271"/>
      <c r="CW79" s="369">
        <v>63.814432989690722</v>
      </c>
      <c r="CX79" s="300"/>
      <c r="CY79" s="300"/>
      <c r="CZ79" s="300"/>
      <c r="DA79" s="307">
        <f t="shared" si="133"/>
        <v>285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0">
        <v>41.1</v>
      </c>
      <c r="DL79" s="370">
        <v>13.7</v>
      </c>
      <c r="DM79" s="288">
        <f t="shared" si="137"/>
        <v>41.1</v>
      </c>
      <c r="DN79" s="288">
        <f t="shared" si="138"/>
        <v>13.7</v>
      </c>
      <c r="DO79" s="370">
        <v>39.869999999999997</v>
      </c>
      <c r="DP79" s="37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1">
        <v>39.17</v>
      </c>
      <c r="EH79" s="372">
        <v>9.7925000000000004</v>
      </c>
      <c r="EI79" s="91">
        <v>154.63999999999999</v>
      </c>
      <c r="EJ79" s="91">
        <v>38.659999999999997</v>
      </c>
      <c r="EK79" s="288">
        <v>53.61</v>
      </c>
      <c r="EL79" s="291">
        <v>13.4025</v>
      </c>
      <c r="EM79" s="354"/>
      <c r="EN79" s="354"/>
      <c r="EO79" s="292"/>
      <c r="EP79" s="292"/>
      <c r="EQ79" s="8">
        <f t="shared" si="140"/>
        <v>247.42000000000002</v>
      </c>
      <c r="ER79" s="8">
        <f t="shared" si="141"/>
        <v>61.855000000000004</v>
      </c>
      <c r="ES79" s="271"/>
      <c r="ET79" s="271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3">
        <v>29</v>
      </c>
      <c r="FB79" s="293"/>
      <c r="FC79" s="110">
        <v>0</v>
      </c>
      <c r="FD79" s="289"/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71"/>
      <c r="GJ79" s="71"/>
      <c r="GK79" s="294">
        <v>8</v>
      </c>
      <c r="GL79" s="294">
        <v>0</v>
      </c>
      <c r="GM79" s="90">
        <v>0</v>
      </c>
      <c r="GN79" s="90">
        <v>0</v>
      </c>
      <c r="GO79" s="294">
        <v>8</v>
      </c>
      <c r="GP79" s="374">
        <v>0</v>
      </c>
      <c r="GQ79" s="374">
        <v>0</v>
      </c>
      <c r="GR79" s="374">
        <v>0</v>
      </c>
      <c r="GS79" s="90">
        <v>0</v>
      </c>
      <c r="GT79" s="90">
        <v>0</v>
      </c>
      <c r="GU79" s="90">
        <v>4</v>
      </c>
      <c r="GV79" s="90">
        <v>0</v>
      </c>
      <c r="GW79" s="90">
        <v>4</v>
      </c>
      <c r="GX79" s="90">
        <v>0</v>
      </c>
      <c r="GY79" s="90"/>
      <c r="GZ79" s="90"/>
      <c r="HA79" s="266">
        <f t="shared" si="148"/>
        <v>24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3"/>
      <c r="HO79" s="8">
        <f t="shared" si="150"/>
        <v>0</v>
      </c>
      <c r="HP79" s="8">
        <f t="shared" si="151"/>
        <v>0</v>
      </c>
      <c r="HQ79" s="393">
        <v>340</v>
      </c>
      <c r="HR79" s="266"/>
      <c r="HS79" s="358">
        <v>400</v>
      </c>
      <c r="HT79" s="78"/>
      <c r="HU79" s="78">
        <f t="shared" si="152"/>
        <v>340</v>
      </c>
      <c r="HV79" s="78">
        <f t="shared" si="153"/>
        <v>0</v>
      </c>
      <c r="HW79" s="8"/>
      <c r="HX79" s="8"/>
      <c r="HY79" s="318"/>
      <c r="HZ79" s="318"/>
      <c r="IA79" s="278"/>
      <c r="IB79" s="274"/>
      <c r="IC79" s="181">
        <v>8.9</v>
      </c>
      <c r="ID79" s="294">
        <v>2.2250000000000001</v>
      </c>
      <c r="IE79" s="279"/>
      <c r="IF79" s="279"/>
      <c r="IG79" s="8">
        <f t="shared" si="154"/>
        <v>8.9</v>
      </c>
      <c r="IH79" s="8">
        <f t="shared" si="155"/>
        <v>2.2250000000000001</v>
      </c>
      <c r="II79" s="8">
        <v>125</v>
      </c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7"/>
        <v>125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0"/>
      <c r="JF79" s="320"/>
      <c r="JG79" s="8">
        <f t="shared" si="156"/>
        <v>10.31</v>
      </c>
      <c r="JH79" s="8">
        <f t="shared" si="157"/>
        <v>0</v>
      </c>
      <c r="JI79" s="391">
        <v>0</v>
      </c>
      <c r="JJ79" s="391">
        <v>0</v>
      </c>
      <c r="JK79" s="391">
        <v>0</v>
      </c>
      <c r="JL79" s="391">
        <v>0</v>
      </c>
      <c r="JM79" s="294"/>
      <c r="JN79" s="294"/>
      <c r="JO79" s="358">
        <v>51.55</v>
      </c>
      <c r="JP79" s="294">
        <v>11</v>
      </c>
      <c r="JQ79" s="358">
        <v>0</v>
      </c>
      <c r="JR79" s="294">
        <v>0</v>
      </c>
      <c r="JS79" s="71"/>
      <c r="JT79" s="71"/>
      <c r="JU79" s="8"/>
      <c r="JV79" s="8"/>
      <c r="JW79" s="8">
        <f t="shared" si="158"/>
        <v>51.55</v>
      </c>
      <c r="JX79" s="8">
        <f t="shared" si="159"/>
        <v>11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88"/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395">
        <v>5.68</v>
      </c>
      <c r="LL79" s="294">
        <v>0</v>
      </c>
      <c r="LM79" s="79">
        <v>24.02</v>
      </c>
      <c r="LN79" s="376">
        <v>0</v>
      </c>
      <c r="LO79" s="394">
        <v>0</v>
      </c>
      <c r="LP79" s="386">
        <v>0</v>
      </c>
      <c r="LQ79" s="75"/>
      <c r="LR79" s="297"/>
      <c r="LS79" s="285"/>
      <c r="LT79" s="285"/>
      <c r="LU79" s="4">
        <f t="shared" si="171"/>
        <v>29.7</v>
      </c>
      <c r="LV79" s="4">
        <f t="shared" si="172"/>
        <v>0</v>
      </c>
      <c r="LW79" s="286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8">
        <v>25.75</v>
      </c>
      <c r="MF79" s="313"/>
      <c r="MG79" s="75">
        <v>35.020000000000003</v>
      </c>
      <c r="MH79" s="74"/>
      <c r="MI79" s="9"/>
      <c r="MJ79" s="4"/>
      <c r="MK79" s="4">
        <f t="shared" si="175"/>
        <v>60.77</v>
      </c>
      <c r="ML79" s="4">
        <f t="shared" si="176"/>
        <v>0</v>
      </c>
      <c r="MM79" s="379">
        <v>1.2899999999999998</v>
      </c>
      <c r="MN79" s="380">
        <v>0</v>
      </c>
      <c r="MO79" s="110">
        <v>0.86</v>
      </c>
      <c r="MP79" s="295">
        <v>0</v>
      </c>
      <c r="MQ79" s="4">
        <f t="shared" si="177"/>
        <v>2.15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80"/>
      <c r="NB79" s="381"/>
      <c r="NC79" s="4">
        <f t="shared" si="183"/>
        <v>0</v>
      </c>
      <c r="ND79" s="4">
        <f t="shared" si="184"/>
        <v>0</v>
      </c>
      <c r="NE79" s="271"/>
      <c r="NF79" s="271"/>
      <c r="NG79" s="271">
        <f t="shared" si="185"/>
        <v>0</v>
      </c>
      <c r="NH79" s="271">
        <f t="shared" si="186"/>
        <v>0</v>
      </c>
      <c r="NI79" s="271"/>
      <c r="NJ79" s="271"/>
      <c r="NK79" s="271">
        <f t="shared" si="187"/>
        <v>0</v>
      </c>
      <c r="NL79" s="271">
        <f t="shared" si="188"/>
        <v>0</v>
      </c>
      <c r="NM79" s="269"/>
      <c r="NN79" s="271"/>
      <c r="NO79" s="271">
        <f t="shared" si="189"/>
        <v>0</v>
      </c>
      <c r="NP79" s="271">
        <f t="shared" si="190"/>
        <v>0</v>
      </c>
      <c r="NQ79" s="382">
        <v>1.35</v>
      </c>
      <c r="NR79" s="351"/>
      <c r="NS79" s="382">
        <v>0</v>
      </c>
      <c r="NT79" s="351"/>
      <c r="NU79" s="382">
        <v>2.2799999999999998</v>
      </c>
      <c r="NV79" s="351"/>
      <c r="NW79" s="382">
        <v>0.49</v>
      </c>
      <c r="NX79" s="351"/>
      <c r="NY79" s="382">
        <v>0.73</v>
      </c>
      <c r="NZ79" s="351"/>
      <c r="OA79" s="4">
        <f t="shared" si="121"/>
        <v>4.3599999999999994</v>
      </c>
      <c r="OB79" s="4">
        <f t="shared" si="122"/>
        <v>0</v>
      </c>
      <c r="OC79" s="74">
        <v>7.4</v>
      </c>
      <c r="OD79" s="4"/>
      <c r="OE79" s="384">
        <v>0</v>
      </c>
      <c r="OF79" s="4"/>
      <c r="OG79" s="384">
        <v>0</v>
      </c>
      <c r="OH79" s="4"/>
      <c r="OI79" s="74">
        <v>0</v>
      </c>
      <c r="OJ79" s="4"/>
      <c r="OK79" s="4">
        <f t="shared" si="191"/>
        <v>7.4</v>
      </c>
      <c r="OL79" s="4">
        <f t="shared" si="192"/>
        <v>0</v>
      </c>
      <c r="OM79" s="387">
        <v>0.98</v>
      </c>
      <c r="ON79" s="271"/>
      <c r="OO79" s="388">
        <v>0.28000000000000003</v>
      </c>
      <c r="OP79" s="271"/>
      <c r="OQ79" s="388">
        <v>0.31</v>
      </c>
      <c r="OR79" s="181"/>
      <c r="OS79" s="181">
        <f t="shared" si="193"/>
        <v>1.26</v>
      </c>
      <c r="OT79" s="181">
        <f t="shared" si="194"/>
        <v>0</v>
      </c>
      <c r="OU79" s="271"/>
      <c r="OV79" s="271"/>
      <c r="OW79" s="271">
        <f t="shared" si="123"/>
        <v>0</v>
      </c>
      <c r="OX79" s="271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10.31</v>
      </c>
      <c r="N80" s="71">
        <v>2.0620000000000003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5"/>
        <v>10.31</v>
      </c>
      <c r="X80" s="78">
        <f t="shared" si="126"/>
        <v>10.31</v>
      </c>
      <c r="Y80" s="78">
        <v>5</v>
      </c>
      <c r="Z80" s="7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6">
        <v>115</v>
      </c>
      <c r="AL80" s="301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115</v>
      </c>
      <c r="AV80" s="4">
        <f t="shared" si="111"/>
        <v>34.5</v>
      </c>
      <c r="AW80" s="78">
        <v>0</v>
      </c>
      <c r="AX80" s="78">
        <v>0</v>
      </c>
      <c r="AY80" s="281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19</v>
      </c>
      <c r="BF80" s="78">
        <v>2.7056</v>
      </c>
      <c r="BG80" s="305">
        <v>8</v>
      </c>
      <c r="BH80" s="306">
        <v>1.1392</v>
      </c>
      <c r="BI80" s="305"/>
      <c r="BJ80" s="306"/>
      <c r="BK80" s="289">
        <v>3</v>
      </c>
      <c r="BL80" s="78">
        <v>0.42720000000000002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/>
      <c r="CH80" s="287"/>
      <c r="CI80" s="358">
        <v>20.6</v>
      </c>
      <c r="CJ80" s="287">
        <v>6.5</v>
      </c>
      <c r="CK80" s="352"/>
      <c r="CL80" s="352"/>
      <c r="CM80" s="358">
        <v>5.15</v>
      </c>
      <c r="CN80" s="294">
        <v>1.5</v>
      </c>
      <c r="CO80" s="8">
        <f t="shared" si="131"/>
        <v>25.75</v>
      </c>
      <c r="CP80" s="8">
        <f t="shared" si="132"/>
        <v>8</v>
      </c>
      <c r="CQ80" s="390">
        <v>247.40586597938142</v>
      </c>
      <c r="CR80" s="353"/>
      <c r="CS80" s="353"/>
      <c r="CT80" s="270"/>
      <c r="CU80" s="368">
        <v>18.556701030927837</v>
      </c>
      <c r="CV80" s="271"/>
      <c r="CW80" s="369">
        <v>63.814432989690722</v>
      </c>
      <c r="CX80" s="300"/>
      <c r="CY80" s="300"/>
      <c r="CZ80" s="300"/>
      <c r="DA80" s="307">
        <f t="shared" si="133"/>
        <v>329.77699999999999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0">
        <v>41.1</v>
      </c>
      <c r="DL80" s="370">
        <v>13.7</v>
      </c>
      <c r="DM80" s="288">
        <f t="shared" si="137"/>
        <v>41.1</v>
      </c>
      <c r="DN80" s="288">
        <f t="shared" si="138"/>
        <v>13.7</v>
      </c>
      <c r="DO80" s="370">
        <v>39.869999999999997</v>
      </c>
      <c r="DP80" s="37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1">
        <v>39.17</v>
      </c>
      <c r="EH80" s="372">
        <v>9.7925000000000004</v>
      </c>
      <c r="EI80" s="91">
        <v>154.63999999999999</v>
      </c>
      <c r="EJ80" s="91">
        <v>38.659999999999997</v>
      </c>
      <c r="EK80" s="288">
        <v>53.61</v>
      </c>
      <c r="EL80" s="291">
        <v>13.4025</v>
      </c>
      <c r="EM80" s="354"/>
      <c r="EN80" s="354"/>
      <c r="EO80" s="292"/>
      <c r="EP80" s="292"/>
      <c r="EQ80" s="8">
        <f t="shared" si="140"/>
        <v>247.42000000000002</v>
      </c>
      <c r="ER80" s="8">
        <f t="shared" si="141"/>
        <v>61.855000000000004</v>
      </c>
      <c r="ES80" s="271"/>
      <c r="ET80" s="271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3">
        <v>29</v>
      </c>
      <c r="FB80" s="293"/>
      <c r="FC80" s="110">
        <v>0</v>
      </c>
      <c r="FD80" s="289"/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71"/>
      <c r="GJ80" s="71"/>
      <c r="GK80" s="294">
        <v>8</v>
      </c>
      <c r="GL80" s="294">
        <v>0</v>
      </c>
      <c r="GM80" s="90">
        <v>0</v>
      </c>
      <c r="GN80" s="90">
        <v>0</v>
      </c>
      <c r="GO80" s="294">
        <v>8</v>
      </c>
      <c r="GP80" s="374">
        <v>0</v>
      </c>
      <c r="GQ80" s="374">
        <v>0</v>
      </c>
      <c r="GR80" s="374">
        <v>0</v>
      </c>
      <c r="GS80" s="90">
        <v>0</v>
      </c>
      <c r="GT80" s="90">
        <v>0</v>
      </c>
      <c r="GU80" s="90">
        <v>4</v>
      </c>
      <c r="GV80" s="90">
        <v>0</v>
      </c>
      <c r="GW80" s="90">
        <v>4</v>
      </c>
      <c r="GX80" s="90">
        <v>0</v>
      </c>
      <c r="GY80" s="90"/>
      <c r="GZ80" s="90"/>
      <c r="HA80" s="266">
        <f t="shared" si="148"/>
        <v>24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3"/>
      <c r="HO80" s="8">
        <f t="shared" si="150"/>
        <v>0</v>
      </c>
      <c r="HP80" s="8">
        <f t="shared" si="151"/>
        <v>0</v>
      </c>
      <c r="HQ80" s="393">
        <v>370</v>
      </c>
      <c r="HR80" s="266"/>
      <c r="HS80" s="358">
        <v>400</v>
      </c>
      <c r="HT80" s="78"/>
      <c r="HU80" s="78">
        <f t="shared" si="152"/>
        <v>370</v>
      </c>
      <c r="HV80" s="78">
        <f t="shared" si="153"/>
        <v>0</v>
      </c>
      <c r="HW80" s="8"/>
      <c r="HX80" s="8"/>
      <c r="HY80" s="318"/>
      <c r="HZ80" s="318"/>
      <c r="IA80" s="278"/>
      <c r="IB80" s="274"/>
      <c r="IC80" s="181">
        <v>8.9</v>
      </c>
      <c r="ID80" s="294">
        <v>2.2250000000000001</v>
      </c>
      <c r="IE80" s="279"/>
      <c r="IF80" s="279"/>
      <c r="IG80" s="8">
        <f t="shared" si="154"/>
        <v>8.9</v>
      </c>
      <c r="IH80" s="8">
        <f t="shared" si="155"/>
        <v>2.2250000000000001</v>
      </c>
      <c r="II80" s="8">
        <v>160</v>
      </c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7"/>
        <v>160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0"/>
      <c r="JF80" s="320"/>
      <c r="JG80" s="8">
        <f t="shared" si="156"/>
        <v>10.31</v>
      </c>
      <c r="JH80" s="8">
        <f t="shared" si="157"/>
        <v>0</v>
      </c>
      <c r="JI80" s="391">
        <v>0</v>
      </c>
      <c r="JJ80" s="391">
        <v>0</v>
      </c>
      <c r="JK80" s="391">
        <v>0</v>
      </c>
      <c r="JL80" s="391">
        <v>0</v>
      </c>
      <c r="JM80" s="294"/>
      <c r="JN80" s="294"/>
      <c r="JO80" s="358">
        <v>51.55</v>
      </c>
      <c r="JP80" s="294">
        <v>11</v>
      </c>
      <c r="JQ80" s="358">
        <v>0</v>
      </c>
      <c r="JR80" s="294">
        <v>0</v>
      </c>
      <c r="JS80" s="71"/>
      <c r="JT80" s="71"/>
      <c r="JU80" s="8"/>
      <c r="JV80" s="8"/>
      <c r="JW80" s="8">
        <f t="shared" si="158"/>
        <v>51.55</v>
      </c>
      <c r="JX80" s="8">
        <f t="shared" si="159"/>
        <v>11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88"/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395">
        <v>5.68</v>
      </c>
      <c r="LL80" s="294">
        <v>0</v>
      </c>
      <c r="LM80" s="79">
        <v>24.02</v>
      </c>
      <c r="LN80" s="376">
        <v>0</v>
      </c>
      <c r="LO80" s="394">
        <v>0</v>
      </c>
      <c r="LP80" s="386">
        <v>0</v>
      </c>
      <c r="LQ80" s="75"/>
      <c r="LR80" s="297"/>
      <c r="LS80" s="285"/>
      <c r="LT80" s="285"/>
      <c r="LU80" s="4">
        <f t="shared" si="171"/>
        <v>29.7</v>
      </c>
      <c r="LV80" s="4">
        <f t="shared" si="172"/>
        <v>0</v>
      </c>
      <c r="LW80" s="286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8">
        <v>25.75</v>
      </c>
      <c r="MF80" s="313"/>
      <c r="MG80" s="75">
        <v>35.020000000000003</v>
      </c>
      <c r="MH80" s="74"/>
      <c r="MI80" s="9"/>
      <c r="MJ80" s="4"/>
      <c r="MK80" s="4">
        <f t="shared" si="175"/>
        <v>60.77</v>
      </c>
      <c r="ML80" s="4">
        <f t="shared" si="176"/>
        <v>0</v>
      </c>
      <c r="MM80" s="379">
        <v>0.92399999999999993</v>
      </c>
      <c r="MN80" s="380">
        <v>0</v>
      </c>
      <c r="MO80" s="110">
        <v>0.6160000000000001</v>
      </c>
      <c r="MP80" s="295">
        <v>0</v>
      </c>
      <c r="MQ80" s="4">
        <f t="shared" si="177"/>
        <v>1.54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80"/>
      <c r="NB80" s="381"/>
      <c r="NC80" s="4">
        <f t="shared" si="183"/>
        <v>0</v>
      </c>
      <c r="ND80" s="4">
        <f t="shared" si="184"/>
        <v>0</v>
      </c>
      <c r="NE80" s="271"/>
      <c r="NF80" s="271"/>
      <c r="NG80" s="271">
        <f t="shared" si="185"/>
        <v>0</v>
      </c>
      <c r="NH80" s="271">
        <f t="shared" si="186"/>
        <v>0</v>
      </c>
      <c r="NI80" s="271"/>
      <c r="NJ80" s="271"/>
      <c r="NK80" s="271">
        <f t="shared" si="187"/>
        <v>0</v>
      </c>
      <c r="NL80" s="271">
        <f t="shared" si="188"/>
        <v>0</v>
      </c>
      <c r="NM80" s="269"/>
      <c r="NN80" s="271"/>
      <c r="NO80" s="271">
        <f t="shared" si="189"/>
        <v>0</v>
      </c>
      <c r="NP80" s="271">
        <f t="shared" si="190"/>
        <v>0</v>
      </c>
      <c r="NQ80" s="382">
        <v>0.69</v>
      </c>
      <c r="NR80" s="351"/>
      <c r="NS80" s="382">
        <v>0</v>
      </c>
      <c r="NT80" s="351"/>
      <c r="NU80" s="382">
        <v>1.1599999999999999</v>
      </c>
      <c r="NV80" s="351"/>
      <c r="NW80" s="382">
        <v>0.25</v>
      </c>
      <c r="NX80" s="351"/>
      <c r="NY80" s="382">
        <v>0.37</v>
      </c>
      <c r="NZ80" s="351"/>
      <c r="OA80" s="4">
        <f t="shared" si="121"/>
        <v>2.2199999999999998</v>
      </c>
      <c r="OB80" s="4">
        <f t="shared" si="122"/>
        <v>0</v>
      </c>
      <c r="OC80" s="74">
        <v>2.9</v>
      </c>
      <c r="OD80" s="4"/>
      <c r="OE80" s="384">
        <v>0</v>
      </c>
      <c r="OF80" s="4"/>
      <c r="OG80" s="384">
        <v>7.0000000000000007E-2</v>
      </c>
      <c r="OH80" s="4"/>
      <c r="OI80" s="74">
        <v>0</v>
      </c>
      <c r="OJ80" s="4"/>
      <c r="OK80" s="4">
        <f t="shared" si="191"/>
        <v>2.9699999999999998</v>
      </c>
      <c r="OL80" s="4">
        <f t="shared" si="192"/>
        <v>0</v>
      </c>
      <c r="OM80" s="387">
        <v>0.71</v>
      </c>
      <c r="ON80" s="271"/>
      <c r="OO80" s="388">
        <v>0.2</v>
      </c>
      <c r="OP80" s="271"/>
      <c r="OQ80" s="388">
        <v>0.22</v>
      </c>
      <c r="OR80" s="181"/>
      <c r="OS80" s="181">
        <f t="shared" si="193"/>
        <v>0.90999999999999992</v>
      </c>
      <c r="OT80" s="181">
        <f t="shared" si="194"/>
        <v>0</v>
      </c>
      <c r="OU80" s="271"/>
      <c r="OV80" s="271"/>
      <c r="OW80" s="271">
        <f t="shared" si="123"/>
        <v>0</v>
      </c>
      <c r="OX80" s="271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10.31</v>
      </c>
      <c r="N81" s="71">
        <v>2.0620000000000003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5"/>
        <v>10.31</v>
      </c>
      <c r="X81" s="78">
        <f t="shared" si="126"/>
        <v>10.31</v>
      </c>
      <c r="Y81" s="78">
        <v>5</v>
      </c>
      <c r="Z81" s="78">
        <v>2.2222222222222223</v>
      </c>
      <c r="AA81" s="75"/>
      <c r="AB81" s="71"/>
      <c r="AC81" s="8">
        <f t="shared" si="127"/>
        <v>5</v>
      </c>
      <c r="AD81" s="8">
        <f t="shared" si="128"/>
        <v>2.2222222222222223</v>
      </c>
      <c r="AE81" s="71"/>
      <c r="AF81" s="71"/>
      <c r="AG81" s="71"/>
      <c r="AH81" s="71"/>
      <c r="AI81" s="118"/>
      <c r="AJ81" s="118"/>
      <c r="AK81" s="366">
        <v>115</v>
      </c>
      <c r="AL81" s="301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115</v>
      </c>
      <c r="AV81" s="4">
        <f t="shared" si="111"/>
        <v>34.5</v>
      </c>
      <c r="AW81" s="78">
        <v>0</v>
      </c>
      <c r="AX81" s="78">
        <v>0</v>
      </c>
      <c r="AY81" s="281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19</v>
      </c>
      <c r="BF81" s="78">
        <v>2.7056</v>
      </c>
      <c r="BG81" s="305">
        <v>8</v>
      </c>
      <c r="BH81" s="306">
        <v>1.1392</v>
      </c>
      <c r="BI81" s="305"/>
      <c r="BJ81" s="306"/>
      <c r="BK81" s="289">
        <v>3</v>
      </c>
      <c r="BL81" s="78">
        <v>0.42720000000000002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/>
      <c r="CH81" s="287"/>
      <c r="CI81" s="358">
        <v>20.6</v>
      </c>
      <c r="CJ81" s="287">
        <v>6.5</v>
      </c>
      <c r="CK81" s="352"/>
      <c r="CL81" s="352"/>
      <c r="CM81" s="358">
        <v>5.15</v>
      </c>
      <c r="CN81" s="294">
        <v>1.5</v>
      </c>
      <c r="CO81" s="8">
        <f t="shared" si="131"/>
        <v>25.75</v>
      </c>
      <c r="CP81" s="8">
        <f t="shared" si="132"/>
        <v>8</v>
      </c>
      <c r="CQ81" s="367">
        <v>247.40625</v>
      </c>
      <c r="CR81" s="353"/>
      <c r="CS81" s="353"/>
      <c r="CT81" s="270"/>
      <c r="CU81" s="368">
        <v>18.556701030927837</v>
      </c>
      <c r="CV81" s="271"/>
      <c r="CW81" s="369">
        <v>63.814432989690722</v>
      </c>
      <c r="CX81" s="300"/>
      <c r="CY81" s="300"/>
      <c r="CZ81" s="300"/>
      <c r="DA81" s="307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70">
        <v>41.1</v>
      </c>
      <c r="DL81" s="370">
        <v>13.7</v>
      </c>
      <c r="DM81" s="288">
        <f t="shared" si="137"/>
        <v>41.1</v>
      </c>
      <c r="DN81" s="288">
        <f t="shared" si="138"/>
        <v>13.7</v>
      </c>
      <c r="DO81" s="370">
        <v>39.869999999999997</v>
      </c>
      <c r="DP81" s="37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1">
        <v>39.17</v>
      </c>
      <c r="EH81" s="372">
        <v>9.7925000000000004</v>
      </c>
      <c r="EI81" s="91">
        <v>154.63999999999999</v>
      </c>
      <c r="EJ81" s="91">
        <v>38.659999999999997</v>
      </c>
      <c r="EK81" s="288">
        <v>53.61</v>
      </c>
      <c r="EL81" s="291">
        <v>13.4025</v>
      </c>
      <c r="EM81" s="354"/>
      <c r="EN81" s="354"/>
      <c r="EO81" s="292"/>
      <c r="EP81" s="292"/>
      <c r="EQ81" s="8">
        <f t="shared" si="140"/>
        <v>247.42000000000002</v>
      </c>
      <c r="ER81" s="8">
        <f t="shared" si="141"/>
        <v>61.855000000000004</v>
      </c>
      <c r="ES81" s="271"/>
      <c r="ET81" s="271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3">
        <v>29</v>
      </c>
      <c r="FB81" s="293"/>
      <c r="FC81" s="110">
        <v>0</v>
      </c>
      <c r="FD81" s="289"/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71"/>
      <c r="GJ81" s="71"/>
      <c r="GK81" s="294">
        <v>8</v>
      </c>
      <c r="GL81" s="294">
        <v>0</v>
      </c>
      <c r="GM81" s="90">
        <v>0</v>
      </c>
      <c r="GN81" s="90">
        <v>0</v>
      </c>
      <c r="GO81" s="294">
        <v>8</v>
      </c>
      <c r="GP81" s="374">
        <v>0</v>
      </c>
      <c r="GQ81" s="374">
        <v>0</v>
      </c>
      <c r="GR81" s="374">
        <v>0</v>
      </c>
      <c r="GS81" s="90">
        <v>0</v>
      </c>
      <c r="GT81" s="90">
        <v>0</v>
      </c>
      <c r="GU81" s="90">
        <v>4</v>
      </c>
      <c r="GV81" s="90">
        <v>0</v>
      </c>
      <c r="GW81" s="90">
        <v>4</v>
      </c>
      <c r="GX81" s="90">
        <v>0</v>
      </c>
      <c r="GY81" s="90"/>
      <c r="GZ81" s="90"/>
      <c r="HA81" s="266">
        <f t="shared" si="148"/>
        <v>24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3"/>
      <c r="HO81" s="8">
        <f t="shared" si="150"/>
        <v>0</v>
      </c>
      <c r="HP81" s="8">
        <f t="shared" si="151"/>
        <v>0</v>
      </c>
      <c r="HQ81" s="393">
        <v>400</v>
      </c>
      <c r="HR81" s="266"/>
      <c r="HS81" s="358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18"/>
      <c r="HZ81" s="318"/>
      <c r="IA81" s="278"/>
      <c r="IB81" s="274"/>
      <c r="IC81" s="181">
        <v>8.9</v>
      </c>
      <c r="ID81" s="294">
        <v>2.2250000000000001</v>
      </c>
      <c r="IE81" s="279"/>
      <c r="IF81" s="279"/>
      <c r="IG81" s="8">
        <f t="shared" si="154"/>
        <v>8.9</v>
      </c>
      <c r="IH81" s="8">
        <f t="shared" si="155"/>
        <v>2.2250000000000001</v>
      </c>
      <c r="II81" s="8">
        <v>205</v>
      </c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0"/>
      <c r="JF81" s="320"/>
      <c r="JG81" s="8">
        <f t="shared" si="156"/>
        <v>10.31</v>
      </c>
      <c r="JH81" s="8">
        <f t="shared" si="157"/>
        <v>0</v>
      </c>
      <c r="JI81" s="391">
        <v>0</v>
      </c>
      <c r="JJ81" s="391">
        <v>0</v>
      </c>
      <c r="JK81" s="391">
        <v>0</v>
      </c>
      <c r="JL81" s="391">
        <v>0</v>
      </c>
      <c r="JM81" s="294"/>
      <c r="JN81" s="294"/>
      <c r="JO81" s="358">
        <v>51.55</v>
      </c>
      <c r="JP81" s="294">
        <v>11</v>
      </c>
      <c r="JQ81" s="358">
        <v>0</v>
      </c>
      <c r="JR81" s="294">
        <v>0</v>
      </c>
      <c r="JS81" s="71"/>
      <c r="JT81" s="71"/>
      <c r="JU81" s="8"/>
      <c r="JV81" s="8"/>
      <c r="JW81" s="8">
        <f t="shared" si="158"/>
        <v>51.55</v>
      </c>
      <c r="JX81" s="8">
        <f t="shared" si="159"/>
        <v>11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88"/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395">
        <v>5.68</v>
      </c>
      <c r="LL81" s="294">
        <v>0</v>
      </c>
      <c r="LM81" s="79">
        <v>24.02</v>
      </c>
      <c r="LN81" s="376">
        <v>0</v>
      </c>
      <c r="LO81" s="394">
        <v>0</v>
      </c>
      <c r="LP81" s="386">
        <v>0</v>
      </c>
      <c r="LQ81" s="75"/>
      <c r="LR81" s="297"/>
      <c r="LS81" s="285"/>
      <c r="LT81" s="285"/>
      <c r="LU81" s="4">
        <f t="shared" si="171"/>
        <v>29.7</v>
      </c>
      <c r="LV81" s="4">
        <f t="shared" si="172"/>
        <v>0</v>
      </c>
      <c r="LW81" s="286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8">
        <v>25.75</v>
      </c>
      <c r="MF81" s="313"/>
      <c r="MG81" s="75">
        <v>35.020000000000003</v>
      </c>
      <c r="MH81" s="74"/>
      <c r="MI81" s="9"/>
      <c r="MJ81" s="4"/>
      <c r="MK81" s="4">
        <f t="shared" si="175"/>
        <v>60.77</v>
      </c>
      <c r="ML81" s="4">
        <f t="shared" si="176"/>
        <v>0</v>
      </c>
      <c r="MM81" s="379">
        <v>0.57599999999999996</v>
      </c>
      <c r="MN81" s="380">
        <v>0</v>
      </c>
      <c r="MO81" s="110">
        <v>0.38400000000000001</v>
      </c>
      <c r="MP81" s="295">
        <v>0</v>
      </c>
      <c r="MQ81" s="4">
        <f t="shared" si="177"/>
        <v>0.96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80"/>
      <c r="NB81" s="381"/>
      <c r="NC81" s="4">
        <f t="shared" si="183"/>
        <v>0</v>
      </c>
      <c r="ND81" s="4">
        <f t="shared" si="184"/>
        <v>0</v>
      </c>
      <c r="NE81" s="271"/>
      <c r="NF81" s="271"/>
      <c r="NG81" s="271">
        <f t="shared" si="185"/>
        <v>0</v>
      </c>
      <c r="NH81" s="271">
        <f t="shared" si="186"/>
        <v>0</v>
      </c>
      <c r="NI81" s="271"/>
      <c r="NJ81" s="271"/>
      <c r="NK81" s="271">
        <f t="shared" si="187"/>
        <v>0</v>
      </c>
      <c r="NL81" s="271">
        <f t="shared" si="188"/>
        <v>0</v>
      </c>
      <c r="NM81" s="269"/>
      <c r="NN81" s="271"/>
      <c r="NO81" s="271">
        <f t="shared" si="189"/>
        <v>0</v>
      </c>
      <c r="NP81" s="271">
        <f t="shared" si="190"/>
        <v>0</v>
      </c>
      <c r="NQ81" s="382">
        <v>0.55000000000000004</v>
      </c>
      <c r="NR81" s="351"/>
      <c r="NS81" s="382">
        <v>0</v>
      </c>
      <c r="NT81" s="351"/>
      <c r="NU81" s="382">
        <v>0.93</v>
      </c>
      <c r="NV81" s="351"/>
      <c r="NW81" s="382">
        <v>0.2</v>
      </c>
      <c r="NX81" s="351"/>
      <c r="NY81" s="382">
        <v>0.3</v>
      </c>
      <c r="NZ81" s="351"/>
      <c r="OA81" s="4">
        <f t="shared" si="121"/>
        <v>1.78</v>
      </c>
      <c r="OB81" s="4">
        <f t="shared" si="122"/>
        <v>0</v>
      </c>
      <c r="OC81" s="74">
        <v>3.7</v>
      </c>
      <c r="OD81" s="4"/>
      <c r="OE81" s="384">
        <v>0</v>
      </c>
      <c r="OF81" s="4"/>
      <c r="OG81" s="384">
        <v>0.04</v>
      </c>
      <c r="OH81" s="4"/>
      <c r="OI81" s="74">
        <v>0</v>
      </c>
      <c r="OJ81" s="4"/>
      <c r="OK81" s="4">
        <f t="shared" si="191"/>
        <v>3.74</v>
      </c>
      <c r="OL81" s="4">
        <f t="shared" si="192"/>
        <v>0</v>
      </c>
      <c r="OM81" s="387">
        <v>0.37</v>
      </c>
      <c r="ON81" s="271"/>
      <c r="OO81" s="388">
        <v>0.11</v>
      </c>
      <c r="OP81" s="271"/>
      <c r="OQ81" s="388">
        <v>0.11</v>
      </c>
      <c r="OR81" s="181"/>
      <c r="OS81" s="181">
        <f t="shared" si="193"/>
        <v>0.48</v>
      </c>
      <c r="OT81" s="181">
        <f t="shared" si="194"/>
        <v>0</v>
      </c>
      <c r="OU81" s="271"/>
      <c r="OV81" s="271"/>
      <c r="OW81" s="271">
        <f t="shared" si="123"/>
        <v>0</v>
      </c>
      <c r="OX81" s="27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10.31</v>
      </c>
      <c r="N82" s="71">
        <v>2.0620000000000003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5"/>
        <v>10.31</v>
      </c>
      <c r="X82" s="78">
        <f t="shared" si="126"/>
        <v>10.31</v>
      </c>
      <c r="Y82" s="78">
        <v>5</v>
      </c>
      <c r="Z82" s="7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6">
        <v>115</v>
      </c>
      <c r="AL82" s="301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115</v>
      </c>
      <c r="AV82" s="4">
        <f t="shared" si="111"/>
        <v>34.5</v>
      </c>
      <c r="AW82" s="78">
        <v>0</v>
      </c>
      <c r="AX82" s="78">
        <v>0</v>
      </c>
      <c r="AY82" s="281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19</v>
      </c>
      <c r="BF82" s="78">
        <v>2.7056</v>
      </c>
      <c r="BG82" s="305">
        <v>8</v>
      </c>
      <c r="BH82" s="306">
        <v>1.1392</v>
      </c>
      <c r="BI82" s="305"/>
      <c r="BJ82" s="306"/>
      <c r="BK82" s="289">
        <v>3</v>
      </c>
      <c r="BL82" s="78">
        <v>0.42720000000000002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/>
      <c r="CH82" s="287"/>
      <c r="CI82" s="358">
        <v>20.6</v>
      </c>
      <c r="CJ82" s="287">
        <v>6.5</v>
      </c>
      <c r="CK82" s="352"/>
      <c r="CL82" s="352"/>
      <c r="CM82" s="358">
        <v>5.15</v>
      </c>
      <c r="CN82" s="294">
        <v>1.5</v>
      </c>
      <c r="CO82" s="8">
        <f t="shared" si="131"/>
        <v>25.75</v>
      </c>
      <c r="CP82" s="8">
        <f t="shared" si="132"/>
        <v>8</v>
      </c>
      <c r="CQ82" s="367">
        <v>247.40625</v>
      </c>
      <c r="CR82" s="353"/>
      <c r="CS82" s="353"/>
      <c r="CT82" s="270"/>
      <c r="CU82" s="368">
        <v>18.556701030927837</v>
      </c>
      <c r="CV82" s="271"/>
      <c r="CW82" s="369">
        <v>63.814432989690722</v>
      </c>
      <c r="CX82" s="300"/>
      <c r="CY82" s="300"/>
      <c r="CZ82" s="300"/>
      <c r="DA82" s="307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0">
        <v>41.1</v>
      </c>
      <c r="DL82" s="370">
        <v>13.7</v>
      </c>
      <c r="DM82" s="288">
        <f t="shared" si="137"/>
        <v>41.1</v>
      </c>
      <c r="DN82" s="288">
        <f t="shared" si="138"/>
        <v>13.7</v>
      </c>
      <c r="DO82" s="370">
        <v>39.869999999999997</v>
      </c>
      <c r="DP82" s="37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1">
        <v>39.17</v>
      </c>
      <c r="EH82" s="372">
        <v>9.7925000000000004</v>
      </c>
      <c r="EI82" s="91">
        <v>154.63999999999999</v>
      </c>
      <c r="EJ82" s="91">
        <v>38.659999999999997</v>
      </c>
      <c r="EK82" s="288">
        <v>53.61</v>
      </c>
      <c r="EL82" s="291">
        <v>13.4025</v>
      </c>
      <c r="EM82" s="354"/>
      <c r="EN82" s="354"/>
      <c r="EO82" s="292"/>
      <c r="EP82" s="292"/>
      <c r="EQ82" s="8">
        <f t="shared" si="140"/>
        <v>247.42000000000002</v>
      </c>
      <c r="ER82" s="8">
        <f t="shared" si="141"/>
        <v>61.855000000000004</v>
      </c>
      <c r="ES82" s="271"/>
      <c r="ET82" s="271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3">
        <v>29</v>
      </c>
      <c r="FB82" s="293"/>
      <c r="FC82" s="110">
        <v>0</v>
      </c>
      <c r="FD82" s="289"/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71"/>
      <c r="GJ82" s="71"/>
      <c r="GK82" s="294">
        <v>8</v>
      </c>
      <c r="GL82" s="294">
        <v>0</v>
      </c>
      <c r="GM82" s="90">
        <v>0</v>
      </c>
      <c r="GN82" s="90">
        <v>0</v>
      </c>
      <c r="GO82" s="294">
        <v>8</v>
      </c>
      <c r="GP82" s="374">
        <v>0</v>
      </c>
      <c r="GQ82" s="374">
        <v>0</v>
      </c>
      <c r="GR82" s="374">
        <v>0</v>
      </c>
      <c r="GS82" s="90">
        <v>0</v>
      </c>
      <c r="GT82" s="90">
        <v>0</v>
      </c>
      <c r="GU82" s="90">
        <v>4</v>
      </c>
      <c r="GV82" s="90">
        <v>0</v>
      </c>
      <c r="GW82" s="90">
        <v>4</v>
      </c>
      <c r="GX82" s="90">
        <v>0</v>
      </c>
      <c r="GY82" s="90"/>
      <c r="GZ82" s="90"/>
      <c r="HA82" s="266">
        <f t="shared" si="148"/>
        <v>24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3"/>
      <c r="HO82" s="8">
        <f t="shared" si="150"/>
        <v>0</v>
      </c>
      <c r="HP82" s="8">
        <f t="shared" si="151"/>
        <v>0</v>
      </c>
      <c r="HQ82" s="358">
        <v>430</v>
      </c>
      <c r="HR82" s="266"/>
      <c r="HS82" s="358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18"/>
      <c r="HZ82" s="318"/>
      <c r="IA82" s="278"/>
      <c r="IB82" s="274"/>
      <c r="IC82" s="181">
        <v>8.9</v>
      </c>
      <c r="ID82" s="294">
        <v>2.2250000000000001</v>
      </c>
      <c r="IE82" s="279"/>
      <c r="IF82" s="279"/>
      <c r="IG82" s="8">
        <f t="shared" si="154"/>
        <v>8.9</v>
      </c>
      <c r="IH82" s="8">
        <f t="shared" si="155"/>
        <v>2.2250000000000001</v>
      </c>
      <c r="II82" s="8">
        <v>205</v>
      </c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0"/>
      <c r="JF82" s="320"/>
      <c r="JG82" s="8">
        <f t="shared" si="156"/>
        <v>10.31</v>
      </c>
      <c r="JH82" s="8">
        <f t="shared" si="157"/>
        <v>0</v>
      </c>
      <c r="JI82" s="391">
        <v>0</v>
      </c>
      <c r="JJ82" s="391">
        <v>0</v>
      </c>
      <c r="JK82" s="391">
        <v>0</v>
      </c>
      <c r="JL82" s="391">
        <v>0</v>
      </c>
      <c r="JM82" s="294"/>
      <c r="JN82" s="294"/>
      <c r="JO82" s="358">
        <v>51.55</v>
      </c>
      <c r="JP82" s="294">
        <v>11</v>
      </c>
      <c r="JQ82" s="358">
        <v>0</v>
      </c>
      <c r="JR82" s="294">
        <v>0</v>
      </c>
      <c r="JS82" s="71"/>
      <c r="JT82" s="71"/>
      <c r="JU82" s="8"/>
      <c r="JV82" s="8"/>
      <c r="JW82" s="8">
        <f t="shared" si="158"/>
        <v>51.55</v>
      </c>
      <c r="JX82" s="8">
        <f t="shared" si="159"/>
        <v>11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88"/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395">
        <v>5.68</v>
      </c>
      <c r="LL82" s="294">
        <v>0</v>
      </c>
      <c r="LM82" s="79">
        <v>24.02</v>
      </c>
      <c r="LN82" s="376">
        <v>0</v>
      </c>
      <c r="LO82" s="394">
        <v>0</v>
      </c>
      <c r="LP82" s="386">
        <v>0</v>
      </c>
      <c r="LQ82" s="75"/>
      <c r="LR82" s="297"/>
      <c r="LS82" s="285"/>
      <c r="LT82" s="285"/>
      <c r="LU82" s="4">
        <f t="shared" si="171"/>
        <v>29.7</v>
      </c>
      <c r="LV82" s="4">
        <f t="shared" si="172"/>
        <v>0</v>
      </c>
      <c r="LW82" s="286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8">
        <v>25.75</v>
      </c>
      <c r="MF82" s="313"/>
      <c r="MG82" s="75">
        <v>35.020000000000003</v>
      </c>
      <c r="MH82" s="74"/>
      <c r="MI82" s="9"/>
      <c r="MJ82" s="4"/>
      <c r="MK82" s="4">
        <f t="shared" si="175"/>
        <v>60.77</v>
      </c>
      <c r="ML82" s="4">
        <f t="shared" si="176"/>
        <v>0</v>
      </c>
      <c r="MM82" s="379">
        <v>0.26400000000000001</v>
      </c>
      <c r="MN82" s="380">
        <v>0</v>
      </c>
      <c r="MO82" s="110">
        <v>0.17600000000000002</v>
      </c>
      <c r="MP82" s="295">
        <v>0</v>
      </c>
      <c r="MQ82" s="4">
        <f t="shared" si="177"/>
        <v>0.44000000000000006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80"/>
      <c r="NB82" s="381"/>
      <c r="NC82" s="4">
        <f t="shared" si="183"/>
        <v>0</v>
      </c>
      <c r="ND82" s="4">
        <f t="shared" si="184"/>
        <v>0</v>
      </c>
      <c r="NE82" s="271"/>
      <c r="NF82" s="271"/>
      <c r="NG82" s="271">
        <f t="shared" si="185"/>
        <v>0</v>
      </c>
      <c r="NH82" s="271">
        <f t="shared" si="186"/>
        <v>0</v>
      </c>
      <c r="NI82" s="271"/>
      <c r="NJ82" s="271"/>
      <c r="NK82" s="271">
        <f t="shared" si="187"/>
        <v>0</v>
      </c>
      <c r="NL82" s="271">
        <f t="shared" si="188"/>
        <v>0</v>
      </c>
      <c r="NM82" s="269"/>
      <c r="NN82" s="271"/>
      <c r="NO82" s="271">
        <f t="shared" si="189"/>
        <v>0</v>
      </c>
      <c r="NP82" s="271">
        <f t="shared" si="190"/>
        <v>0</v>
      </c>
      <c r="NQ82" s="382">
        <v>0.38</v>
      </c>
      <c r="NR82" s="351"/>
      <c r="NS82" s="382">
        <v>0</v>
      </c>
      <c r="NT82" s="351"/>
      <c r="NU82" s="382">
        <v>0.65</v>
      </c>
      <c r="NV82" s="351"/>
      <c r="NW82" s="382">
        <v>0.13</v>
      </c>
      <c r="NX82" s="351"/>
      <c r="NY82" s="382">
        <v>0.21</v>
      </c>
      <c r="NZ82" s="351"/>
      <c r="OA82" s="4">
        <f t="shared" si="121"/>
        <v>1.24</v>
      </c>
      <c r="OB82" s="4">
        <f t="shared" si="122"/>
        <v>0</v>
      </c>
      <c r="OC82" s="74">
        <v>2.2000000000000002</v>
      </c>
      <c r="OD82" s="4"/>
      <c r="OE82" s="384">
        <v>0</v>
      </c>
      <c r="OF82" s="4"/>
      <c r="OG82" s="384">
        <v>0.06</v>
      </c>
      <c r="OH82" s="4"/>
      <c r="OI82" s="74">
        <v>0</v>
      </c>
      <c r="OJ82" s="4"/>
      <c r="OK82" s="4">
        <f t="shared" si="191"/>
        <v>2.2600000000000002</v>
      </c>
      <c r="OL82" s="4">
        <f t="shared" si="192"/>
        <v>0</v>
      </c>
      <c r="OM82" s="387">
        <v>0.05</v>
      </c>
      <c r="ON82" s="271"/>
      <c r="OO82" s="388">
        <v>0.01</v>
      </c>
      <c r="OP82" s="271"/>
      <c r="OQ82" s="388">
        <v>0.02</v>
      </c>
      <c r="OR82" s="181"/>
      <c r="OS82" s="181">
        <f t="shared" si="193"/>
        <v>6.0000000000000005E-2</v>
      </c>
      <c r="OT82" s="181">
        <f t="shared" si="194"/>
        <v>0</v>
      </c>
      <c r="OU82" s="271"/>
      <c r="OV82" s="271"/>
      <c r="OW82" s="271">
        <f t="shared" si="123"/>
        <v>0</v>
      </c>
      <c r="OX82" s="271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88"/>
      <c r="L83" s="288"/>
      <c r="M83" s="71">
        <v>10.31</v>
      </c>
      <c r="N83" s="71">
        <v>2.0620000000000003</v>
      </c>
      <c r="O83" s="75">
        <v>19.59</v>
      </c>
      <c r="P83" s="71">
        <v>3.9180000000000001</v>
      </c>
      <c r="Q83" s="118"/>
      <c r="R83" s="78"/>
      <c r="S83" s="288"/>
      <c r="T83" s="288"/>
      <c r="U83" s="78"/>
      <c r="V83" s="78"/>
      <c r="W83" s="78">
        <f t="shared" si="125"/>
        <v>29.9</v>
      </c>
      <c r="X83" s="78">
        <f t="shared" si="126"/>
        <v>29.9</v>
      </c>
      <c r="Y83" s="78">
        <v>5</v>
      </c>
      <c r="Z83" s="7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6">
        <v>115</v>
      </c>
      <c r="AL83" s="301">
        <v>34.5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10"/>
        <v>115</v>
      </c>
      <c r="AV83" s="74">
        <f t="shared" si="111"/>
        <v>34.5</v>
      </c>
      <c r="AW83" s="78">
        <v>0</v>
      </c>
      <c r="AX83" s="78">
        <v>0</v>
      </c>
      <c r="AY83" s="30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19</v>
      </c>
      <c r="BF83" s="78">
        <v>2.7056</v>
      </c>
      <c r="BG83" s="305">
        <v>8</v>
      </c>
      <c r="BH83" s="306">
        <v>1.1392</v>
      </c>
      <c r="BI83" s="305"/>
      <c r="BJ83" s="306"/>
      <c r="BK83" s="289">
        <v>3</v>
      </c>
      <c r="BL83" s="78">
        <v>0.42720000000000002</v>
      </c>
      <c r="BM83" s="78"/>
      <c r="BN83" s="78"/>
      <c r="BO83" s="78"/>
      <c r="BP83" s="78"/>
      <c r="BQ83" s="78"/>
      <c r="BR83" s="78"/>
      <c r="BS83" s="288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/>
      <c r="CH83" s="287"/>
      <c r="CI83" s="358">
        <v>20.6</v>
      </c>
      <c r="CJ83" s="287">
        <v>6.5</v>
      </c>
      <c r="CK83" s="352"/>
      <c r="CL83" s="352"/>
      <c r="CM83" s="358">
        <v>5.15</v>
      </c>
      <c r="CN83" s="294">
        <v>1.5</v>
      </c>
      <c r="CO83" s="78">
        <f t="shared" si="131"/>
        <v>25.75</v>
      </c>
      <c r="CP83" s="78">
        <f t="shared" si="132"/>
        <v>8</v>
      </c>
      <c r="CQ83" s="367">
        <v>247.40625</v>
      </c>
      <c r="CR83" s="353"/>
      <c r="CS83" s="353"/>
      <c r="CT83" s="270"/>
      <c r="CU83" s="368">
        <v>18.556701030927837</v>
      </c>
      <c r="CV83" s="271"/>
      <c r="CW83" s="369">
        <v>63.814432989690722</v>
      </c>
      <c r="CX83" s="300"/>
      <c r="CY83" s="300"/>
      <c r="CZ83" s="300"/>
      <c r="DA83" s="307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0">
        <v>41.1</v>
      </c>
      <c r="DL83" s="370">
        <v>13.7</v>
      </c>
      <c r="DM83" s="288">
        <f t="shared" si="137"/>
        <v>41.1</v>
      </c>
      <c r="DN83" s="288">
        <f t="shared" si="138"/>
        <v>13.7</v>
      </c>
      <c r="DO83" s="370">
        <v>39.869999999999997</v>
      </c>
      <c r="DP83" s="370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1">
        <v>39.17</v>
      </c>
      <c r="EH83" s="372">
        <v>9.7925000000000004</v>
      </c>
      <c r="EI83" s="91">
        <v>154.63999999999999</v>
      </c>
      <c r="EJ83" s="91">
        <v>38.659999999999997</v>
      </c>
      <c r="EK83" s="288">
        <v>53.61</v>
      </c>
      <c r="EL83" s="291">
        <v>13.4025</v>
      </c>
      <c r="EM83" s="354"/>
      <c r="EN83" s="354"/>
      <c r="EO83" s="292"/>
      <c r="EP83" s="292"/>
      <c r="EQ83" s="78">
        <f t="shared" si="140"/>
        <v>247.42000000000002</v>
      </c>
      <c r="ER83" s="78">
        <f t="shared" si="141"/>
        <v>61.855000000000004</v>
      </c>
      <c r="ES83" s="181"/>
      <c r="ET83" s="181"/>
      <c r="EU83" s="309"/>
      <c r="EV83" s="309"/>
      <c r="EW83" s="74">
        <f t="shared" si="142"/>
        <v>0</v>
      </c>
      <c r="EX83" s="74">
        <f t="shared" si="143"/>
        <v>0</v>
      </c>
      <c r="EY83" s="78"/>
      <c r="EZ83" s="78"/>
      <c r="FA83" s="373">
        <v>31</v>
      </c>
      <c r="FB83" s="293"/>
      <c r="FC83" s="110">
        <v>32</v>
      </c>
      <c r="FD83" s="289"/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71"/>
      <c r="GJ83" s="71"/>
      <c r="GK83" s="294">
        <v>8</v>
      </c>
      <c r="GL83" s="294">
        <v>0</v>
      </c>
      <c r="GM83" s="90">
        <v>0</v>
      </c>
      <c r="GN83" s="90">
        <v>0</v>
      </c>
      <c r="GO83" s="294">
        <v>8</v>
      </c>
      <c r="GP83" s="374">
        <v>0</v>
      </c>
      <c r="GQ83" s="374">
        <v>0</v>
      </c>
      <c r="GR83" s="374">
        <v>0</v>
      </c>
      <c r="GS83" s="90">
        <v>0</v>
      </c>
      <c r="GT83" s="90">
        <v>0</v>
      </c>
      <c r="GU83" s="90">
        <v>4</v>
      </c>
      <c r="GV83" s="90">
        <v>0</v>
      </c>
      <c r="GW83" s="90">
        <v>4</v>
      </c>
      <c r="GX83" s="90">
        <v>0</v>
      </c>
      <c r="GY83" s="90"/>
      <c r="GZ83" s="90"/>
      <c r="HA83" s="266">
        <f t="shared" si="148"/>
        <v>24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08"/>
      <c r="HO83" s="78">
        <f t="shared" si="150"/>
        <v>0</v>
      </c>
      <c r="HP83" s="78">
        <f t="shared" si="151"/>
        <v>0</v>
      </c>
      <c r="HQ83" s="358">
        <v>460</v>
      </c>
      <c r="HR83" s="266"/>
      <c r="HS83" s="358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19"/>
      <c r="HZ83" s="319"/>
      <c r="IA83" s="93"/>
      <c r="IB83" s="91"/>
      <c r="IC83" s="181">
        <v>8.9</v>
      </c>
      <c r="ID83" s="294">
        <v>2.2250000000000001</v>
      </c>
      <c r="IE83" s="193"/>
      <c r="IF83" s="193"/>
      <c r="IG83" s="78">
        <f t="shared" si="154"/>
        <v>8.9</v>
      </c>
      <c r="IH83" s="78">
        <f t="shared" si="155"/>
        <v>2.2250000000000001</v>
      </c>
      <c r="II83" s="78">
        <v>205</v>
      </c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20"/>
      <c r="JF83" s="320"/>
      <c r="JG83" s="78">
        <f t="shared" si="156"/>
        <v>10.31</v>
      </c>
      <c r="JH83" s="78">
        <f t="shared" si="157"/>
        <v>0</v>
      </c>
      <c r="JI83" s="391">
        <v>0</v>
      </c>
      <c r="JJ83" s="391">
        <v>0</v>
      </c>
      <c r="JK83" s="391">
        <v>0</v>
      </c>
      <c r="JL83" s="391">
        <v>0</v>
      </c>
      <c r="JM83" s="294"/>
      <c r="JN83" s="294"/>
      <c r="JO83" s="358">
        <v>51.55</v>
      </c>
      <c r="JP83" s="294">
        <v>11</v>
      </c>
      <c r="JQ83" s="358">
        <v>0</v>
      </c>
      <c r="JR83" s="294">
        <v>0</v>
      </c>
      <c r="JS83" s="71"/>
      <c r="JT83" s="71"/>
      <c r="JU83" s="78"/>
      <c r="JV83" s="78"/>
      <c r="JW83" s="78">
        <f t="shared" si="158"/>
        <v>51.55</v>
      </c>
      <c r="JX83" s="78">
        <f t="shared" si="159"/>
        <v>11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88"/>
      <c r="KR83" s="74"/>
      <c r="KS83" s="74"/>
      <c r="KT83" s="74"/>
      <c r="KU83" s="118">
        <f t="shared" si="163"/>
        <v>0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395">
        <v>5.68</v>
      </c>
      <c r="LL83" s="294">
        <v>0</v>
      </c>
      <c r="LM83" s="79">
        <v>24.02</v>
      </c>
      <c r="LN83" s="376">
        <v>0</v>
      </c>
      <c r="LO83" s="394">
        <v>0</v>
      </c>
      <c r="LP83" s="386">
        <v>0</v>
      </c>
      <c r="LQ83" s="75"/>
      <c r="LR83" s="297"/>
      <c r="LS83" s="297"/>
      <c r="LT83" s="297"/>
      <c r="LU83" s="74">
        <f t="shared" si="171"/>
        <v>29.7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8">
        <v>25.75</v>
      </c>
      <c r="MF83" s="313"/>
      <c r="MG83" s="75">
        <v>35.020000000000003</v>
      </c>
      <c r="MH83" s="74"/>
      <c r="MI83" s="75"/>
      <c r="MJ83" s="74"/>
      <c r="MK83" s="74">
        <f t="shared" si="175"/>
        <v>60.77</v>
      </c>
      <c r="ML83" s="74">
        <f t="shared" si="176"/>
        <v>0</v>
      </c>
      <c r="MM83" s="379">
        <v>3.5999999999999997E-2</v>
      </c>
      <c r="MN83" s="380">
        <v>0</v>
      </c>
      <c r="MO83" s="110">
        <v>2.4E-2</v>
      </c>
      <c r="MP83" s="295">
        <v>0</v>
      </c>
      <c r="MQ83" s="74">
        <f t="shared" si="177"/>
        <v>0.06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80">
        <v>6.65</v>
      </c>
      <c r="NB83" s="381">
        <v>0.9</v>
      </c>
      <c r="NC83" s="74">
        <f t="shared" si="183"/>
        <v>6.65</v>
      </c>
      <c r="ND83" s="74">
        <f t="shared" si="184"/>
        <v>0.9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89"/>
      <c r="NN83" s="181"/>
      <c r="NO83" s="181">
        <f t="shared" si="189"/>
        <v>0</v>
      </c>
      <c r="NP83" s="181">
        <f t="shared" si="190"/>
        <v>0</v>
      </c>
      <c r="NQ83" s="382">
        <v>0.18</v>
      </c>
      <c r="NR83" s="351"/>
      <c r="NS83" s="382">
        <v>0</v>
      </c>
      <c r="NT83" s="351"/>
      <c r="NU83" s="382">
        <v>0.3</v>
      </c>
      <c r="NV83" s="351"/>
      <c r="NW83" s="382">
        <v>0.06</v>
      </c>
      <c r="NX83" s="351"/>
      <c r="NY83" s="382">
        <v>0.09</v>
      </c>
      <c r="NZ83" s="351"/>
      <c r="OA83" s="4">
        <f t="shared" si="121"/>
        <v>0.56999999999999995</v>
      </c>
      <c r="OB83" s="4">
        <f t="shared" si="122"/>
        <v>0</v>
      </c>
      <c r="OC83" s="74">
        <v>1</v>
      </c>
      <c r="OD83" s="4"/>
      <c r="OE83" s="384">
        <v>0</v>
      </c>
      <c r="OF83" s="4"/>
      <c r="OG83" s="384">
        <v>0.03</v>
      </c>
      <c r="OH83" s="4"/>
      <c r="OI83" s="74">
        <v>0</v>
      </c>
      <c r="OJ83" s="4"/>
      <c r="OK83" s="4">
        <f t="shared" si="191"/>
        <v>1.03</v>
      </c>
      <c r="OL83" s="4">
        <f t="shared" si="192"/>
        <v>0</v>
      </c>
      <c r="OM83" s="387">
        <v>0</v>
      </c>
      <c r="ON83" s="271"/>
      <c r="OO83" s="388">
        <v>0</v>
      </c>
      <c r="OP83" s="271"/>
      <c r="OQ83" s="388">
        <v>0</v>
      </c>
      <c r="OR83" s="181"/>
      <c r="OS83" s="181">
        <f t="shared" si="193"/>
        <v>0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10.31</v>
      </c>
      <c r="N84" s="71">
        <v>2.0620000000000003</v>
      </c>
      <c r="O84" s="75">
        <v>19.59</v>
      </c>
      <c r="P84" s="71">
        <v>3.9180000000000001</v>
      </c>
      <c r="Q84" s="118"/>
      <c r="R84" s="78"/>
      <c r="S84" s="288"/>
      <c r="T84" s="288"/>
      <c r="U84" s="78"/>
      <c r="V84" s="78"/>
      <c r="W84" s="78">
        <f t="shared" si="125"/>
        <v>29.9</v>
      </c>
      <c r="X84" s="78">
        <f t="shared" si="126"/>
        <v>29.9</v>
      </c>
      <c r="Y84" s="78">
        <v>5</v>
      </c>
      <c r="Z84" s="7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6">
        <v>115</v>
      </c>
      <c r="AL84" s="301">
        <v>34.5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115</v>
      </c>
      <c r="AV84" s="4">
        <f t="shared" si="111"/>
        <v>34.5</v>
      </c>
      <c r="AW84" s="78">
        <v>0</v>
      </c>
      <c r="AX84" s="78">
        <v>0</v>
      </c>
      <c r="AY84" s="281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19</v>
      </c>
      <c r="BF84" s="78">
        <v>2.7056</v>
      </c>
      <c r="BG84" s="305">
        <v>8</v>
      </c>
      <c r="BH84" s="306">
        <v>1.1392</v>
      </c>
      <c r="BI84" s="305"/>
      <c r="BJ84" s="306"/>
      <c r="BK84" s="289">
        <v>3</v>
      </c>
      <c r="BL84" s="78">
        <v>0.42720000000000002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/>
      <c r="CH84" s="287"/>
      <c r="CI84" s="358">
        <v>20.6</v>
      </c>
      <c r="CJ84" s="287">
        <v>6.5</v>
      </c>
      <c r="CK84" s="352"/>
      <c r="CL84" s="352"/>
      <c r="CM84" s="358">
        <v>5.15</v>
      </c>
      <c r="CN84" s="294">
        <v>1.5</v>
      </c>
      <c r="CO84" s="8">
        <f t="shared" si="131"/>
        <v>25.75</v>
      </c>
      <c r="CP84" s="8">
        <f t="shared" si="132"/>
        <v>8</v>
      </c>
      <c r="CQ84" s="367">
        <v>247.40625</v>
      </c>
      <c r="CR84" s="353"/>
      <c r="CS84" s="353"/>
      <c r="CT84" s="270"/>
      <c r="CU84" s="368">
        <v>18.556701030927837</v>
      </c>
      <c r="CV84" s="271"/>
      <c r="CW84" s="369">
        <v>63.814432989690722</v>
      </c>
      <c r="CX84" s="300"/>
      <c r="CY84" s="300"/>
      <c r="CZ84" s="300"/>
      <c r="DA84" s="307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0">
        <v>41.1</v>
      </c>
      <c r="DL84" s="370">
        <v>13.7</v>
      </c>
      <c r="DM84" s="288">
        <f t="shared" si="137"/>
        <v>41.1</v>
      </c>
      <c r="DN84" s="288">
        <f t="shared" si="138"/>
        <v>13.7</v>
      </c>
      <c r="DO84" s="370">
        <v>39.869999999999997</v>
      </c>
      <c r="DP84" s="37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1">
        <v>39.17</v>
      </c>
      <c r="EH84" s="372">
        <v>9.7925000000000004</v>
      </c>
      <c r="EI84" s="91">
        <v>154.63999999999999</v>
      </c>
      <c r="EJ84" s="91">
        <v>38.659999999999997</v>
      </c>
      <c r="EK84" s="288">
        <v>53.61</v>
      </c>
      <c r="EL84" s="291">
        <v>13.4025</v>
      </c>
      <c r="EM84" s="354"/>
      <c r="EN84" s="354"/>
      <c r="EO84" s="292"/>
      <c r="EP84" s="292"/>
      <c r="EQ84" s="8">
        <f t="shared" si="140"/>
        <v>247.42000000000002</v>
      </c>
      <c r="ER84" s="8">
        <f t="shared" si="141"/>
        <v>61.855000000000004</v>
      </c>
      <c r="ES84" s="271"/>
      <c r="ET84" s="271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3">
        <v>31</v>
      </c>
      <c r="FB84" s="293"/>
      <c r="FC84" s="110">
        <v>32</v>
      </c>
      <c r="FD84" s="289"/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71"/>
      <c r="GJ84" s="71"/>
      <c r="GK84" s="294">
        <v>8</v>
      </c>
      <c r="GL84" s="294">
        <v>0</v>
      </c>
      <c r="GM84" s="90">
        <v>0</v>
      </c>
      <c r="GN84" s="90">
        <v>0</v>
      </c>
      <c r="GO84" s="294">
        <v>8</v>
      </c>
      <c r="GP84" s="374">
        <v>0</v>
      </c>
      <c r="GQ84" s="374">
        <v>0</v>
      </c>
      <c r="GR84" s="374">
        <v>0</v>
      </c>
      <c r="GS84" s="90">
        <v>0</v>
      </c>
      <c r="GT84" s="90">
        <v>0</v>
      </c>
      <c r="GU84" s="90">
        <v>4</v>
      </c>
      <c r="GV84" s="90">
        <v>0</v>
      </c>
      <c r="GW84" s="90">
        <v>4</v>
      </c>
      <c r="GX84" s="90">
        <v>0</v>
      </c>
      <c r="GY84" s="90"/>
      <c r="GZ84" s="90"/>
      <c r="HA84" s="266">
        <f t="shared" si="148"/>
        <v>24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3"/>
      <c r="HO84" s="8">
        <f t="shared" si="150"/>
        <v>0</v>
      </c>
      <c r="HP84" s="8">
        <f t="shared" si="151"/>
        <v>0</v>
      </c>
      <c r="HQ84" s="358">
        <v>490</v>
      </c>
      <c r="HR84" s="266"/>
      <c r="HS84" s="358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18"/>
      <c r="HZ84" s="318"/>
      <c r="IA84" s="278"/>
      <c r="IB84" s="274"/>
      <c r="IC84" s="181">
        <v>8.9</v>
      </c>
      <c r="ID84" s="294">
        <v>2.2250000000000001</v>
      </c>
      <c r="IE84" s="279"/>
      <c r="IF84" s="279"/>
      <c r="IG84" s="8">
        <f t="shared" si="154"/>
        <v>8.9</v>
      </c>
      <c r="IH84" s="8">
        <f t="shared" si="155"/>
        <v>2.2250000000000001</v>
      </c>
      <c r="II84" s="8">
        <v>205</v>
      </c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20"/>
      <c r="JF84" s="320"/>
      <c r="JG84" s="8">
        <f t="shared" si="156"/>
        <v>10.31</v>
      </c>
      <c r="JH84" s="8">
        <f t="shared" si="157"/>
        <v>0</v>
      </c>
      <c r="JI84" s="391">
        <v>0</v>
      </c>
      <c r="JJ84" s="391">
        <v>0</v>
      </c>
      <c r="JK84" s="391">
        <v>0</v>
      </c>
      <c r="JL84" s="391">
        <v>0</v>
      </c>
      <c r="JM84" s="294"/>
      <c r="JN84" s="294"/>
      <c r="JO84" s="358">
        <v>51.55</v>
      </c>
      <c r="JP84" s="294">
        <v>11</v>
      </c>
      <c r="JQ84" s="358">
        <v>0</v>
      </c>
      <c r="JR84" s="294">
        <v>0</v>
      </c>
      <c r="JS84" s="71"/>
      <c r="JT84" s="71"/>
      <c r="JU84" s="8"/>
      <c r="JV84" s="8"/>
      <c r="JW84" s="8">
        <f t="shared" si="158"/>
        <v>51.55</v>
      </c>
      <c r="JX84" s="8">
        <f t="shared" si="159"/>
        <v>11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88"/>
      <c r="KR84" s="4"/>
      <c r="KS84" s="4"/>
      <c r="KT84" s="4"/>
      <c r="KU84" s="1">
        <f t="shared" si="163"/>
        <v>0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395">
        <v>5.68</v>
      </c>
      <c r="LL84" s="294">
        <v>0</v>
      </c>
      <c r="LM84" s="79">
        <v>24.02</v>
      </c>
      <c r="LN84" s="376">
        <v>0</v>
      </c>
      <c r="LO84" s="394">
        <v>0</v>
      </c>
      <c r="LP84" s="386">
        <v>0</v>
      </c>
      <c r="LQ84" s="75"/>
      <c r="LR84" s="297"/>
      <c r="LS84" s="285"/>
      <c r="LT84" s="285"/>
      <c r="LU84" s="4">
        <f t="shared" si="171"/>
        <v>29.7</v>
      </c>
      <c r="LV84" s="4">
        <f t="shared" si="172"/>
        <v>0</v>
      </c>
      <c r="LW84" s="286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8">
        <v>25.75</v>
      </c>
      <c r="MF84" s="313"/>
      <c r="MG84" s="75">
        <v>35.020000000000003</v>
      </c>
      <c r="MH84" s="74"/>
      <c r="MI84" s="9"/>
      <c r="MJ84" s="4"/>
      <c r="MK84" s="4">
        <f t="shared" si="175"/>
        <v>60.77</v>
      </c>
      <c r="ML84" s="4">
        <f t="shared" si="176"/>
        <v>0</v>
      </c>
      <c r="MM84" s="379">
        <v>0</v>
      </c>
      <c r="MN84" s="380">
        <v>0</v>
      </c>
      <c r="MO84" s="110">
        <v>0</v>
      </c>
      <c r="MP84" s="295">
        <v>0</v>
      </c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80">
        <v>6.65</v>
      </c>
      <c r="NB84" s="381">
        <v>0.9</v>
      </c>
      <c r="NC84" s="4">
        <f t="shared" si="183"/>
        <v>6.65</v>
      </c>
      <c r="ND84" s="4">
        <f t="shared" si="184"/>
        <v>0.9</v>
      </c>
      <c r="NE84" s="271"/>
      <c r="NF84" s="271"/>
      <c r="NG84" s="271">
        <f t="shared" si="185"/>
        <v>0</v>
      </c>
      <c r="NH84" s="271">
        <f t="shared" si="186"/>
        <v>0</v>
      </c>
      <c r="NI84" s="271"/>
      <c r="NJ84" s="271"/>
      <c r="NK84" s="271">
        <f t="shared" si="187"/>
        <v>0</v>
      </c>
      <c r="NL84" s="271">
        <f t="shared" si="188"/>
        <v>0</v>
      </c>
      <c r="NM84" s="269"/>
      <c r="NN84" s="271"/>
      <c r="NO84" s="271">
        <f t="shared" si="189"/>
        <v>0</v>
      </c>
      <c r="NP84" s="271">
        <f t="shared" si="190"/>
        <v>0</v>
      </c>
      <c r="NQ84" s="382">
        <v>0</v>
      </c>
      <c r="NR84" s="351"/>
      <c r="NS84" s="382">
        <v>0</v>
      </c>
      <c r="NT84" s="351"/>
      <c r="NU84" s="382">
        <v>0</v>
      </c>
      <c r="NV84" s="351"/>
      <c r="NW84" s="382">
        <v>0</v>
      </c>
      <c r="NX84" s="351"/>
      <c r="NY84" s="382">
        <v>0</v>
      </c>
      <c r="NZ84" s="351"/>
      <c r="OA84" s="4">
        <f t="shared" si="121"/>
        <v>0</v>
      </c>
      <c r="OB84" s="4">
        <f t="shared" si="122"/>
        <v>0</v>
      </c>
      <c r="OC84" s="74">
        <v>0</v>
      </c>
      <c r="OD84" s="4"/>
      <c r="OE84" s="384">
        <v>0</v>
      </c>
      <c r="OF84" s="4"/>
      <c r="OG84" s="384">
        <v>0</v>
      </c>
      <c r="OH84" s="4"/>
      <c r="OI84" s="74">
        <v>0</v>
      </c>
      <c r="OJ84" s="4"/>
      <c r="OK84" s="4">
        <f t="shared" si="191"/>
        <v>0</v>
      </c>
      <c r="OL84" s="4">
        <f t="shared" si="192"/>
        <v>0</v>
      </c>
      <c r="OM84" s="387">
        <v>0</v>
      </c>
      <c r="ON84" s="271"/>
      <c r="OO84" s="388">
        <v>0</v>
      </c>
      <c r="OP84" s="271"/>
      <c r="OQ84" s="388">
        <v>0</v>
      </c>
      <c r="OR84" s="181"/>
      <c r="OS84" s="181">
        <f t="shared" si="193"/>
        <v>0</v>
      </c>
      <c r="OT84" s="181">
        <f t="shared" si="194"/>
        <v>0</v>
      </c>
      <c r="OU84" s="271"/>
      <c r="OV84" s="271"/>
      <c r="OW84" s="271">
        <f t="shared" si="123"/>
        <v>0</v>
      </c>
      <c r="OX84" s="271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10.31</v>
      </c>
      <c r="N85" s="71">
        <v>2.0620000000000003</v>
      </c>
      <c r="O85" s="75">
        <v>19.59</v>
      </c>
      <c r="P85" s="71">
        <v>3.9180000000000001</v>
      </c>
      <c r="Q85" s="118"/>
      <c r="R85" s="78"/>
      <c r="S85" s="288"/>
      <c r="T85" s="288"/>
      <c r="U85" s="78"/>
      <c r="V85" s="78"/>
      <c r="W85" s="78">
        <f t="shared" si="125"/>
        <v>29.9</v>
      </c>
      <c r="X85" s="78">
        <f t="shared" si="126"/>
        <v>29.9</v>
      </c>
      <c r="Y85" s="78">
        <v>5</v>
      </c>
      <c r="Z85" s="7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6">
        <v>115</v>
      </c>
      <c r="AL85" s="301">
        <v>34.5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115</v>
      </c>
      <c r="AV85" s="4">
        <f t="shared" si="111"/>
        <v>34.5</v>
      </c>
      <c r="AW85" s="78">
        <v>0</v>
      </c>
      <c r="AX85" s="78">
        <v>0</v>
      </c>
      <c r="AY85" s="281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19</v>
      </c>
      <c r="BF85" s="78">
        <v>2.7056</v>
      </c>
      <c r="BG85" s="305">
        <v>8</v>
      </c>
      <c r="BH85" s="306">
        <v>1.1392</v>
      </c>
      <c r="BI85" s="305"/>
      <c r="BJ85" s="306"/>
      <c r="BK85" s="289">
        <v>3</v>
      </c>
      <c r="BL85" s="78">
        <v>0.42720000000000002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/>
      <c r="CH85" s="287"/>
      <c r="CI85" s="358">
        <v>20.6</v>
      </c>
      <c r="CJ85" s="287">
        <v>6.5</v>
      </c>
      <c r="CK85" s="352"/>
      <c r="CL85" s="352"/>
      <c r="CM85" s="358">
        <v>5.15</v>
      </c>
      <c r="CN85" s="294">
        <v>1.5</v>
      </c>
      <c r="CO85" s="8">
        <f t="shared" si="131"/>
        <v>25.75</v>
      </c>
      <c r="CP85" s="8">
        <f t="shared" si="132"/>
        <v>8</v>
      </c>
      <c r="CQ85" s="367">
        <v>247.40625</v>
      </c>
      <c r="CR85" s="353"/>
      <c r="CS85" s="353"/>
      <c r="CT85" s="270"/>
      <c r="CU85" s="368">
        <v>18.556701030927837</v>
      </c>
      <c r="CV85" s="271"/>
      <c r="CW85" s="369">
        <v>63.814432989690722</v>
      </c>
      <c r="CX85" s="300"/>
      <c r="CY85" s="300"/>
      <c r="CZ85" s="300"/>
      <c r="DA85" s="307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0">
        <v>41.1</v>
      </c>
      <c r="DL85" s="370">
        <v>13.7</v>
      </c>
      <c r="DM85" s="288">
        <f t="shared" si="137"/>
        <v>41.1</v>
      </c>
      <c r="DN85" s="288">
        <f t="shared" si="138"/>
        <v>13.7</v>
      </c>
      <c r="DO85" s="370">
        <v>39.869999999999997</v>
      </c>
      <c r="DP85" s="37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1">
        <v>39.17</v>
      </c>
      <c r="EH85" s="372">
        <v>9.7925000000000004</v>
      </c>
      <c r="EI85" s="91">
        <v>154.63999999999999</v>
      </c>
      <c r="EJ85" s="91">
        <v>38.659999999999997</v>
      </c>
      <c r="EK85" s="288">
        <v>53.61</v>
      </c>
      <c r="EL85" s="291">
        <v>13.4025</v>
      </c>
      <c r="EM85" s="354"/>
      <c r="EN85" s="354"/>
      <c r="EO85" s="292"/>
      <c r="EP85" s="292"/>
      <c r="EQ85" s="8">
        <f t="shared" si="140"/>
        <v>247.42000000000002</v>
      </c>
      <c r="ER85" s="8">
        <f t="shared" si="141"/>
        <v>61.855000000000004</v>
      </c>
      <c r="ES85" s="271"/>
      <c r="ET85" s="271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3">
        <v>31</v>
      </c>
      <c r="FB85" s="293"/>
      <c r="FC85" s="110">
        <v>32</v>
      </c>
      <c r="FD85" s="289"/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71"/>
      <c r="GJ85" s="71"/>
      <c r="GK85" s="294">
        <v>8</v>
      </c>
      <c r="GL85" s="294">
        <v>0</v>
      </c>
      <c r="GM85" s="90">
        <v>0</v>
      </c>
      <c r="GN85" s="90">
        <v>0</v>
      </c>
      <c r="GO85" s="294">
        <v>8</v>
      </c>
      <c r="GP85" s="374">
        <v>0</v>
      </c>
      <c r="GQ85" s="374">
        <v>0</v>
      </c>
      <c r="GR85" s="374">
        <v>0</v>
      </c>
      <c r="GS85" s="90">
        <v>0</v>
      </c>
      <c r="GT85" s="90">
        <v>0</v>
      </c>
      <c r="GU85" s="90">
        <v>4</v>
      </c>
      <c r="GV85" s="90">
        <v>0</v>
      </c>
      <c r="GW85" s="90">
        <v>4</v>
      </c>
      <c r="GX85" s="90">
        <v>0</v>
      </c>
      <c r="GY85" s="90"/>
      <c r="GZ85" s="90"/>
      <c r="HA85" s="266">
        <f t="shared" si="148"/>
        <v>24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3"/>
      <c r="HO85" s="8">
        <f t="shared" si="150"/>
        <v>0</v>
      </c>
      <c r="HP85" s="8">
        <f t="shared" si="151"/>
        <v>0</v>
      </c>
      <c r="HQ85" s="358">
        <v>520</v>
      </c>
      <c r="HR85" s="266"/>
      <c r="HS85" s="358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18"/>
      <c r="HZ85" s="318"/>
      <c r="IA85" s="278"/>
      <c r="IB85" s="274"/>
      <c r="IC85" s="181">
        <v>8.9</v>
      </c>
      <c r="ID85" s="294">
        <v>2.2250000000000001</v>
      </c>
      <c r="IE85" s="279"/>
      <c r="IF85" s="279"/>
      <c r="IG85" s="8">
        <f t="shared" si="154"/>
        <v>8.9</v>
      </c>
      <c r="IH85" s="8">
        <f t="shared" si="155"/>
        <v>2.2250000000000001</v>
      </c>
      <c r="II85" s="8">
        <v>205</v>
      </c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20"/>
      <c r="JF85" s="320"/>
      <c r="JG85" s="8">
        <f t="shared" si="156"/>
        <v>10.31</v>
      </c>
      <c r="JH85" s="8">
        <f t="shared" si="157"/>
        <v>0</v>
      </c>
      <c r="JI85" s="294">
        <v>4.7801999999999998</v>
      </c>
      <c r="JJ85" s="294">
        <v>1</v>
      </c>
      <c r="JK85" s="294">
        <v>4.7801999999999998</v>
      </c>
      <c r="JL85" s="294">
        <v>1</v>
      </c>
      <c r="JM85" s="294"/>
      <c r="JN85" s="294"/>
      <c r="JO85" s="358">
        <v>51.55</v>
      </c>
      <c r="JP85" s="294">
        <v>11</v>
      </c>
      <c r="JQ85" s="358">
        <v>0</v>
      </c>
      <c r="JR85" s="294">
        <v>0</v>
      </c>
      <c r="JS85" s="71"/>
      <c r="JT85" s="71"/>
      <c r="JU85" s="8"/>
      <c r="JV85" s="8"/>
      <c r="JW85" s="8">
        <f t="shared" si="158"/>
        <v>61.110399999999998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88"/>
      <c r="KR85" s="4"/>
      <c r="KS85" s="4"/>
      <c r="KT85" s="4"/>
      <c r="KU85" s="1">
        <f t="shared" si="163"/>
        <v>0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10.68</v>
      </c>
      <c r="LL85" s="294">
        <v>0</v>
      </c>
      <c r="LM85" s="79">
        <v>24.02</v>
      </c>
      <c r="LN85" s="376">
        <v>0</v>
      </c>
      <c r="LO85" s="79">
        <v>0</v>
      </c>
      <c r="LP85" s="386">
        <v>0</v>
      </c>
      <c r="LQ85" s="75"/>
      <c r="LR85" s="297"/>
      <c r="LS85" s="285"/>
      <c r="LT85" s="285"/>
      <c r="LU85" s="4">
        <f t="shared" si="171"/>
        <v>34.700000000000003</v>
      </c>
      <c r="LV85" s="4">
        <f t="shared" si="172"/>
        <v>0</v>
      </c>
      <c r="LW85" s="286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8">
        <v>25.75</v>
      </c>
      <c r="MF85" s="313"/>
      <c r="MG85" s="75">
        <v>35.020000000000003</v>
      </c>
      <c r="MH85" s="74"/>
      <c r="MI85" s="9"/>
      <c r="MJ85" s="4"/>
      <c r="MK85" s="4">
        <f t="shared" si="175"/>
        <v>60.77</v>
      </c>
      <c r="ML85" s="4">
        <f t="shared" si="176"/>
        <v>0</v>
      </c>
      <c r="MM85" s="379">
        <v>0</v>
      </c>
      <c r="MN85" s="380">
        <v>0</v>
      </c>
      <c r="MO85" s="110">
        <v>0</v>
      </c>
      <c r="MP85" s="295">
        <v>0</v>
      </c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80">
        <v>6.65</v>
      </c>
      <c r="NB85" s="381">
        <v>0.9</v>
      </c>
      <c r="NC85" s="4">
        <f t="shared" si="183"/>
        <v>6.65</v>
      </c>
      <c r="ND85" s="4">
        <f t="shared" si="184"/>
        <v>0.9</v>
      </c>
      <c r="NE85" s="271"/>
      <c r="NF85" s="271"/>
      <c r="NG85" s="271">
        <f t="shared" si="185"/>
        <v>0</v>
      </c>
      <c r="NH85" s="271">
        <f t="shared" si="186"/>
        <v>0</v>
      </c>
      <c r="NI85" s="271"/>
      <c r="NJ85" s="271"/>
      <c r="NK85" s="271">
        <f t="shared" si="187"/>
        <v>0</v>
      </c>
      <c r="NL85" s="271">
        <f t="shared" si="188"/>
        <v>0</v>
      </c>
      <c r="NM85" s="269"/>
      <c r="NN85" s="271"/>
      <c r="NO85" s="271">
        <f t="shared" si="189"/>
        <v>0</v>
      </c>
      <c r="NP85" s="271">
        <f t="shared" si="190"/>
        <v>0</v>
      </c>
      <c r="NQ85" s="382">
        <v>0</v>
      </c>
      <c r="NR85" s="351"/>
      <c r="NS85" s="382">
        <v>0</v>
      </c>
      <c r="NT85" s="351"/>
      <c r="NU85" s="382">
        <v>0</v>
      </c>
      <c r="NV85" s="351"/>
      <c r="NW85" s="382">
        <v>0</v>
      </c>
      <c r="NX85" s="351"/>
      <c r="NY85" s="382">
        <v>0</v>
      </c>
      <c r="NZ85" s="351"/>
      <c r="OA85" s="4">
        <f t="shared" si="121"/>
        <v>0</v>
      </c>
      <c r="OB85" s="4">
        <f t="shared" si="122"/>
        <v>0</v>
      </c>
      <c r="OC85" s="74">
        <v>0</v>
      </c>
      <c r="OD85" s="4"/>
      <c r="OE85" s="384">
        <v>0</v>
      </c>
      <c r="OF85" s="4"/>
      <c r="OG85" s="384">
        <v>0</v>
      </c>
      <c r="OH85" s="4"/>
      <c r="OI85" s="74">
        <v>0</v>
      </c>
      <c r="OJ85" s="4"/>
      <c r="OK85" s="4">
        <f t="shared" si="191"/>
        <v>0</v>
      </c>
      <c r="OL85" s="4">
        <f t="shared" si="192"/>
        <v>0</v>
      </c>
      <c r="OM85" s="387">
        <v>0</v>
      </c>
      <c r="ON85" s="271"/>
      <c r="OO85" s="388">
        <v>0</v>
      </c>
      <c r="OP85" s="271"/>
      <c r="OQ85" s="388">
        <v>0</v>
      </c>
      <c r="OR85" s="181"/>
      <c r="OS85" s="181">
        <f t="shared" si="193"/>
        <v>0</v>
      </c>
      <c r="OT85" s="181">
        <f t="shared" si="194"/>
        <v>0</v>
      </c>
      <c r="OU85" s="271"/>
      <c r="OV85" s="271"/>
      <c r="OW85" s="271">
        <f t="shared" si="123"/>
        <v>0</v>
      </c>
      <c r="OX85" s="271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10.31</v>
      </c>
      <c r="N86" s="71">
        <v>2.0620000000000003</v>
      </c>
      <c r="O86" s="75">
        <v>19.59</v>
      </c>
      <c r="P86" s="71">
        <v>3.9180000000000001</v>
      </c>
      <c r="Q86" s="118"/>
      <c r="R86" s="78"/>
      <c r="S86" s="288"/>
      <c r="T86" s="288"/>
      <c r="U86" s="78"/>
      <c r="V86" s="78"/>
      <c r="W86" s="78">
        <f t="shared" si="125"/>
        <v>29.9</v>
      </c>
      <c r="X86" s="78">
        <f t="shared" si="126"/>
        <v>29.9</v>
      </c>
      <c r="Y86" s="78">
        <v>5</v>
      </c>
      <c r="Z86" s="7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6">
        <v>115</v>
      </c>
      <c r="AL86" s="301">
        <v>34.5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115</v>
      </c>
      <c r="AV86" s="4">
        <f t="shared" si="111"/>
        <v>34.5</v>
      </c>
      <c r="AW86" s="78">
        <v>0</v>
      </c>
      <c r="AX86" s="78">
        <v>0</v>
      </c>
      <c r="AY86" s="281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19</v>
      </c>
      <c r="BF86" s="78">
        <v>2.7056</v>
      </c>
      <c r="BG86" s="305">
        <v>8</v>
      </c>
      <c r="BH86" s="306">
        <v>1.1392</v>
      </c>
      <c r="BI86" s="305"/>
      <c r="BJ86" s="306"/>
      <c r="BK86" s="289">
        <v>3</v>
      </c>
      <c r="BL86" s="78">
        <v>0.42720000000000002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/>
      <c r="CH86" s="287"/>
      <c r="CI86" s="358">
        <v>20.6</v>
      </c>
      <c r="CJ86" s="287">
        <v>6.5</v>
      </c>
      <c r="CK86" s="352"/>
      <c r="CL86" s="352"/>
      <c r="CM86" s="358">
        <v>5.15</v>
      </c>
      <c r="CN86" s="294">
        <v>1.5</v>
      </c>
      <c r="CO86" s="8">
        <f t="shared" si="131"/>
        <v>25.75</v>
      </c>
      <c r="CP86" s="8">
        <f t="shared" si="132"/>
        <v>8</v>
      </c>
      <c r="CQ86" s="367">
        <v>247.40625</v>
      </c>
      <c r="CR86" s="353"/>
      <c r="CS86" s="353"/>
      <c r="CT86" s="270"/>
      <c r="CU86" s="368">
        <v>18.556701030927837</v>
      </c>
      <c r="CV86" s="271"/>
      <c r="CW86" s="369">
        <v>63.814432989690722</v>
      </c>
      <c r="CX86" s="300"/>
      <c r="CY86" s="300"/>
      <c r="CZ86" s="300"/>
      <c r="DA86" s="307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0">
        <v>41.1</v>
      </c>
      <c r="DL86" s="370">
        <v>13.7</v>
      </c>
      <c r="DM86" s="288">
        <f t="shared" si="137"/>
        <v>41.1</v>
      </c>
      <c r="DN86" s="288">
        <f t="shared" si="138"/>
        <v>13.7</v>
      </c>
      <c r="DO86" s="370">
        <v>39.869999999999997</v>
      </c>
      <c r="DP86" s="37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1">
        <v>39.17</v>
      </c>
      <c r="EH86" s="372">
        <v>9.7925000000000004</v>
      </c>
      <c r="EI86" s="91">
        <v>154.63999999999999</v>
      </c>
      <c r="EJ86" s="91">
        <v>38.659999999999997</v>
      </c>
      <c r="EK86" s="288">
        <v>53.61</v>
      </c>
      <c r="EL86" s="291">
        <v>13.4025</v>
      </c>
      <c r="EM86" s="354"/>
      <c r="EN86" s="354"/>
      <c r="EO86" s="292"/>
      <c r="EP86" s="292"/>
      <c r="EQ86" s="8">
        <f t="shared" si="140"/>
        <v>247.42000000000002</v>
      </c>
      <c r="ER86" s="8">
        <f t="shared" si="141"/>
        <v>61.855000000000004</v>
      </c>
      <c r="ES86" s="271"/>
      <c r="ET86" s="271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3">
        <v>31</v>
      </c>
      <c r="FB86" s="293"/>
      <c r="FC86" s="110">
        <v>32</v>
      </c>
      <c r="FD86" s="289"/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71"/>
      <c r="GJ86" s="71"/>
      <c r="GK86" s="294">
        <v>8</v>
      </c>
      <c r="GL86" s="294">
        <v>0</v>
      </c>
      <c r="GM86" s="90">
        <v>0</v>
      </c>
      <c r="GN86" s="90">
        <v>0</v>
      </c>
      <c r="GO86" s="294">
        <v>8</v>
      </c>
      <c r="GP86" s="374">
        <v>0</v>
      </c>
      <c r="GQ86" s="374">
        <v>0</v>
      </c>
      <c r="GR86" s="374">
        <v>0</v>
      </c>
      <c r="GS86" s="90">
        <v>0</v>
      </c>
      <c r="GT86" s="90">
        <v>0</v>
      </c>
      <c r="GU86" s="90">
        <v>4</v>
      </c>
      <c r="GV86" s="90">
        <v>0</v>
      </c>
      <c r="GW86" s="90">
        <v>4</v>
      </c>
      <c r="GX86" s="90">
        <v>0</v>
      </c>
      <c r="GY86" s="90"/>
      <c r="GZ86" s="90"/>
      <c r="HA86" s="266">
        <f t="shared" si="148"/>
        <v>24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3"/>
      <c r="HO86" s="8">
        <f t="shared" si="150"/>
        <v>0</v>
      </c>
      <c r="HP86" s="8">
        <f t="shared" si="151"/>
        <v>0</v>
      </c>
      <c r="HQ86" s="358">
        <v>550</v>
      </c>
      <c r="HR86" s="266"/>
      <c r="HS86" s="358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18"/>
      <c r="HZ86" s="318"/>
      <c r="IA86" s="278"/>
      <c r="IB86" s="274"/>
      <c r="IC86" s="181">
        <v>8.9</v>
      </c>
      <c r="ID86" s="294">
        <v>2.2250000000000001</v>
      </c>
      <c r="IE86" s="279"/>
      <c r="IF86" s="279"/>
      <c r="IG86" s="8">
        <f t="shared" si="154"/>
        <v>8.9</v>
      </c>
      <c r="IH86" s="8">
        <f t="shared" si="155"/>
        <v>2.2250000000000001</v>
      </c>
      <c r="II86" s="8">
        <v>205</v>
      </c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20"/>
      <c r="JF86" s="320"/>
      <c r="JG86" s="8">
        <f t="shared" si="156"/>
        <v>10.31</v>
      </c>
      <c r="JH86" s="8">
        <f t="shared" si="157"/>
        <v>0</v>
      </c>
      <c r="JI86" s="294">
        <v>5.8342999999999998</v>
      </c>
      <c r="JJ86" s="294">
        <v>1</v>
      </c>
      <c r="JK86" s="294">
        <v>5.8342999999999998</v>
      </c>
      <c r="JL86" s="294">
        <v>1</v>
      </c>
      <c r="JM86" s="294"/>
      <c r="JN86" s="294"/>
      <c r="JO86" s="358">
        <v>51.55</v>
      </c>
      <c r="JP86" s="294">
        <v>11</v>
      </c>
      <c r="JQ86" s="358">
        <v>0</v>
      </c>
      <c r="JR86" s="294">
        <v>0</v>
      </c>
      <c r="JS86" s="71"/>
      <c r="JT86" s="71"/>
      <c r="JU86" s="8"/>
      <c r="JV86" s="8"/>
      <c r="JW86" s="8">
        <f t="shared" si="158"/>
        <v>63.218599999999995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88"/>
      <c r="KR86" s="4"/>
      <c r="KS86" s="4"/>
      <c r="KT86" s="4"/>
      <c r="KU86" s="1">
        <f t="shared" si="163"/>
        <v>0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15.68</v>
      </c>
      <c r="LL86" s="294">
        <v>0</v>
      </c>
      <c r="LM86" s="79">
        <v>24.02</v>
      </c>
      <c r="LN86" s="376">
        <v>0</v>
      </c>
      <c r="LO86" s="79">
        <v>0</v>
      </c>
      <c r="LP86" s="386">
        <v>0</v>
      </c>
      <c r="LQ86" s="75"/>
      <c r="LR86" s="297"/>
      <c r="LS86" s="285"/>
      <c r="LT86" s="285"/>
      <c r="LU86" s="4">
        <f t="shared" si="171"/>
        <v>39.700000000000003</v>
      </c>
      <c r="LV86" s="4">
        <f t="shared" si="172"/>
        <v>0</v>
      </c>
      <c r="LW86" s="286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8">
        <v>25.75</v>
      </c>
      <c r="MF86" s="313"/>
      <c r="MG86" s="75">
        <v>35.020000000000003</v>
      </c>
      <c r="MH86" s="74"/>
      <c r="MI86" s="9"/>
      <c r="MJ86" s="4"/>
      <c r="MK86" s="4">
        <f t="shared" si="175"/>
        <v>60.77</v>
      </c>
      <c r="ML86" s="4">
        <f t="shared" si="176"/>
        <v>0</v>
      </c>
      <c r="MM86" s="379">
        <v>0</v>
      </c>
      <c r="MN86" s="380">
        <v>0</v>
      </c>
      <c r="MO86" s="110">
        <v>0</v>
      </c>
      <c r="MP86" s="295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80">
        <v>6.65</v>
      </c>
      <c r="NB86" s="381">
        <v>0.9</v>
      </c>
      <c r="NC86" s="4">
        <f t="shared" si="183"/>
        <v>6.65</v>
      </c>
      <c r="ND86" s="4">
        <f t="shared" si="184"/>
        <v>0.9</v>
      </c>
      <c r="NE86" s="271"/>
      <c r="NF86" s="271"/>
      <c r="NG86" s="271">
        <f t="shared" si="185"/>
        <v>0</v>
      </c>
      <c r="NH86" s="271">
        <f t="shared" si="186"/>
        <v>0</v>
      </c>
      <c r="NI86" s="271"/>
      <c r="NJ86" s="271"/>
      <c r="NK86" s="271">
        <f t="shared" si="187"/>
        <v>0</v>
      </c>
      <c r="NL86" s="271">
        <f t="shared" si="188"/>
        <v>0</v>
      </c>
      <c r="NM86" s="269"/>
      <c r="NN86" s="271"/>
      <c r="NO86" s="271">
        <f t="shared" si="189"/>
        <v>0</v>
      </c>
      <c r="NP86" s="271">
        <f t="shared" si="190"/>
        <v>0</v>
      </c>
      <c r="NQ86" s="382">
        <v>0</v>
      </c>
      <c r="NR86" s="351"/>
      <c r="NS86" s="382">
        <v>0</v>
      </c>
      <c r="NT86" s="351"/>
      <c r="NU86" s="382">
        <v>0</v>
      </c>
      <c r="NV86" s="351"/>
      <c r="NW86" s="382">
        <v>0</v>
      </c>
      <c r="NX86" s="351"/>
      <c r="NY86" s="382">
        <v>0</v>
      </c>
      <c r="NZ86" s="351"/>
      <c r="OA86" s="4">
        <f t="shared" si="121"/>
        <v>0</v>
      </c>
      <c r="OB86" s="4">
        <f t="shared" si="122"/>
        <v>0</v>
      </c>
      <c r="OC86" s="74">
        <v>0</v>
      </c>
      <c r="OD86" s="4"/>
      <c r="OE86" s="384">
        <v>0</v>
      </c>
      <c r="OF86" s="4"/>
      <c r="OG86" s="384">
        <v>0</v>
      </c>
      <c r="OH86" s="4"/>
      <c r="OI86" s="74">
        <v>0</v>
      </c>
      <c r="OJ86" s="4"/>
      <c r="OK86" s="4">
        <f t="shared" si="191"/>
        <v>0</v>
      </c>
      <c r="OL86" s="4">
        <f t="shared" si="192"/>
        <v>0</v>
      </c>
      <c r="OM86" s="387">
        <v>0</v>
      </c>
      <c r="ON86" s="271"/>
      <c r="OO86" s="388">
        <v>0</v>
      </c>
      <c r="OP86" s="271"/>
      <c r="OQ86" s="388">
        <v>0</v>
      </c>
      <c r="OR86" s="181"/>
      <c r="OS86" s="181">
        <f t="shared" si="193"/>
        <v>0</v>
      </c>
      <c r="OT86" s="181">
        <f t="shared" si="194"/>
        <v>0</v>
      </c>
      <c r="OU86" s="271"/>
      <c r="OV86" s="271"/>
      <c r="OW86" s="271">
        <f t="shared" si="123"/>
        <v>0</v>
      </c>
      <c r="OX86" s="271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88"/>
      <c r="L87" s="288"/>
      <c r="M87" s="71">
        <v>10.31</v>
      </c>
      <c r="N87" s="71">
        <v>2.0620000000000003</v>
      </c>
      <c r="O87" s="75">
        <v>19.59</v>
      </c>
      <c r="P87" s="71">
        <v>3.9180000000000001</v>
      </c>
      <c r="Q87" s="118"/>
      <c r="R87" s="78"/>
      <c r="S87" s="288"/>
      <c r="T87" s="288"/>
      <c r="U87" s="78"/>
      <c r="V87" s="78"/>
      <c r="W87" s="78">
        <f t="shared" si="125"/>
        <v>29.9</v>
      </c>
      <c r="X87" s="78">
        <f t="shared" si="126"/>
        <v>29.9</v>
      </c>
      <c r="Y87" s="78">
        <v>5</v>
      </c>
      <c r="Z87" s="7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6">
        <v>115</v>
      </c>
      <c r="AL87" s="301">
        <v>34.5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10"/>
        <v>115</v>
      </c>
      <c r="AV87" s="74">
        <f t="shared" si="111"/>
        <v>34.5</v>
      </c>
      <c r="AW87" s="78">
        <v>0</v>
      </c>
      <c r="AX87" s="78">
        <v>0</v>
      </c>
      <c r="AY87" s="30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19</v>
      </c>
      <c r="BF87" s="78">
        <v>2.7056</v>
      </c>
      <c r="BG87" s="305">
        <v>8</v>
      </c>
      <c r="BH87" s="306">
        <v>1.1392</v>
      </c>
      <c r="BI87" s="305"/>
      <c r="BJ87" s="306"/>
      <c r="BK87" s="289">
        <v>3</v>
      </c>
      <c r="BL87" s="78">
        <v>0.42720000000000002</v>
      </c>
      <c r="BM87" s="78"/>
      <c r="BN87" s="78"/>
      <c r="BO87" s="78"/>
      <c r="BP87" s="78"/>
      <c r="BQ87" s="78"/>
      <c r="BR87" s="78"/>
      <c r="BS87" s="288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/>
      <c r="CH87" s="287"/>
      <c r="CI87" s="358">
        <v>20.6</v>
      </c>
      <c r="CJ87" s="287">
        <v>6.5</v>
      </c>
      <c r="CK87" s="352"/>
      <c r="CL87" s="352"/>
      <c r="CM87" s="358">
        <v>5.15</v>
      </c>
      <c r="CN87" s="294">
        <v>1.5</v>
      </c>
      <c r="CO87" s="78">
        <f t="shared" si="131"/>
        <v>25.75</v>
      </c>
      <c r="CP87" s="78">
        <f t="shared" si="132"/>
        <v>8</v>
      </c>
      <c r="CQ87" s="367">
        <v>247.40625</v>
      </c>
      <c r="CR87" s="353"/>
      <c r="CS87" s="353"/>
      <c r="CT87" s="270"/>
      <c r="CU87" s="368">
        <v>18.556701030927837</v>
      </c>
      <c r="CV87" s="271"/>
      <c r="CW87" s="369">
        <v>63.814432989690722</v>
      </c>
      <c r="CX87" s="300"/>
      <c r="CY87" s="300"/>
      <c r="CZ87" s="300"/>
      <c r="DA87" s="307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0">
        <v>41.1</v>
      </c>
      <c r="DL87" s="370">
        <v>13.7</v>
      </c>
      <c r="DM87" s="288">
        <f t="shared" si="137"/>
        <v>41.1</v>
      </c>
      <c r="DN87" s="288">
        <f t="shared" si="138"/>
        <v>13.7</v>
      </c>
      <c r="DO87" s="370">
        <v>39.869999999999997</v>
      </c>
      <c r="DP87" s="370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1">
        <v>39.17</v>
      </c>
      <c r="EH87" s="372">
        <v>9.7925000000000004</v>
      </c>
      <c r="EI87" s="91">
        <v>154.63999999999999</v>
      </c>
      <c r="EJ87" s="91">
        <v>38.659999999999997</v>
      </c>
      <c r="EK87" s="288">
        <v>53.61</v>
      </c>
      <c r="EL87" s="291">
        <v>13.4025</v>
      </c>
      <c r="EM87" s="354"/>
      <c r="EN87" s="354"/>
      <c r="EO87" s="292"/>
      <c r="EP87" s="292"/>
      <c r="EQ87" s="78">
        <f t="shared" si="140"/>
        <v>247.42000000000002</v>
      </c>
      <c r="ER87" s="78">
        <f t="shared" si="141"/>
        <v>61.855000000000004</v>
      </c>
      <c r="ES87" s="181"/>
      <c r="ET87" s="181"/>
      <c r="EU87" s="309"/>
      <c r="EV87" s="309"/>
      <c r="EW87" s="74">
        <f t="shared" si="142"/>
        <v>0</v>
      </c>
      <c r="EX87" s="74">
        <f t="shared" si="143"/>
        <v>0</v>
      </c>
      <c r="EY87" s="78"/>
      <c r="EZ87" s="78"/>
      <c r="FA87" s="373">
        <v>31</v>
      </c>
      <c r="FB87" s="293"/>
      <c r="FC87" s="110">
        <v>32</v>
      </c>
      <c r="FD87" s="289"/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71"/>
      <c r="GJ87" s="71"/>
      <c r="GK87" s="294">
        <v>8</v>
      </c>
      <c r="GL87" s="294">
        <v>0</v>
      </c>
      <c r="GM87" s="90">
        <v>0</v>
      </c>
      <c r="GN87" s="90">
        <v>0</v>
      </c>
      <c r="GO87" s="294">
        <v>8</v>
      </c>
      <c r="GP87" s="374">
        <v>0</v>
      </c>
      <c r="GQ87" s="374">
        <v>0</v>
      </c>
      <c r="GR87" s="374">
        <v>0</v>
      </c>
      <c r="GS87" s="90">
        <v>0</v>
      </c>
      <c r="GT87" s="90">
        <v>0</v>
      </c>
      <c r="GU87" s="90">
        <v>4</v>
      </c>
      <c r="GV87" s="90">
        <v>0</v>
      </c>
      <c r="GW87" s="90">
        <v>4</v>
      </c>
      <c r="GX87" s="90">
        <v>0</v>
      </c>
      <c r="GY87" s="90"/>
      <c r="GZ87" s="90"/>
      <c r="HA87" s="266">
        <f t="shared" si="148"/>
        <v>24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08"/>
      <c r="HO87" s="78">
        <f t="shared" si="150"/>
        <v>0</v>
      </c>
      <c r="HP87" s="78">
        <f t="shared" si="151"/>
        <v>0</v>
      </c>
      <c r="HQ87" s="358">
        <v>565</v>
      </c>
      <c r="HR87" s="266"/>
      <c r="HS87" s="358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19"/>
      <c r="HZ87" s="319"/>
      <c r="IA87" s="93"/>
      <c r="IB87" s="91"/>
      <c r="IC87" s="181">
        <v>8.9</v>
      </c>
      <c r="ID87" s="294">
        <v>2.2250000000000001</v>
      </c>
      <c r="IE87" s="193"/>
      <c r="IF87" s="193"/>
      <c r="IG87" s="8">
        <f t="shared" si="154"/>
        <v>8.9</v>
      </c>
      <c r="IH87" s="8">
        <f t="shared" si="155"/>
        <v>2.2250000000000001</v>
      </c>
      <c r="II87" s="78">
        <v>205</v>
      </c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0"/>
      <c r="JF87" s="320"/>
      <c r="JG87" s="8">
        <f t="shared" si="156"/>
        <v>20.62</v>
      </c>
      <c r="JH87" s="8">
        <f t="shared" si="157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294"/>
      <c r="JN87" s="294"/>
      <c r="JO87" s="358">
        <v>51.55</v>
      </c>
      <c r="JP87" s="294">
        <v>11</v>
      </c>
      <c r="JQ87" s="358">
        <v>44.33</v>
      </c>
      <c r="JR87" s="294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88"/>
      <c r="KR87" s="74"/>
      <c r="KS87" s="74"/>
      <c r="KT87" s="74"/>
      <c r="KU87" s="118">
        <f t="shared" si="163"/>
        <v>0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20.68</v>
      </c>
      <c r="LL87" s="294">
        <v>0</v>
      </c>
      <c r="LM87" s="79">
        <v>24.02</v>
      </c>
      <c r="LN87" s="376">
        <v>0</v>
      </c>
      <c r="LO87" s="79">
        <v>0</v>
      </c>
      <c r="LP87" s="386">
        <v>0</v>
      </c>
      <c r="LQ87" s="75"/>
      <c r="LR87" s="297"/>
      <c r="LS87" s="297"/>
      <c r="LT87" s="297"/>
      <c r="LU87" s="74">
        <f t="shared" si="171"/>
        <v>44.7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8">
        <v>25.75</v>
      </c>
      <c r="MF87" s="313"/>
      <c r="MG87" s="75">
        <v>35.020000000000003</v>
      </c>
      <c r="MH87" s="74"/>
      <c r="MI87" s="75"/>
      <c r="MJ87" s="74"/>
      <c r="MK87" s="74">
        <f t="shared" si="175"/>
        <v>60.77</v>
      </c>
      <c r="ML87" s="74">
        <f t="shared" si="176"/>
        <v>0</v>
      </c>
      <c r="MM87" s="379">
        <v>0</v>
      </c>
      <c r="MN87" s="380">
        <v>0</v>
      </c>
      <c r="MO87" s="110">
        <v>0</v>
      </c>
      <c r="MP87" s="295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80">
        <v>6.65</v>
      </c>
      <c r="NB87" s="381">
        <v>0.9</v>
      </c>
      <c r="NC87" s="74">
        <f t="shared" si="183"/>
        <v>6.65</v>
      </c>
      <c r="ND87" s="74">
        <f t="shared" si="184"/>
        <v>0.9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89"/>
      <c r="NN87" s="181"/>
      <c r="NO87" s="181">
        <f t="shared" si="189"/>
        <v>0</v>
      </c>
      <c r="NP87" s="181">
        <f t="shared" si="190"/>
        <v>0</v>
      </c>
      <c r="NQ87" s="382">
        <v>0</v>
      </c>
      <c r="NR87" s="351"/>
      <c r="NS87" s="382">
        <v>0</v>
      </c>
      <c r="NT87" s="351"/>
      <c r="NU87" s="382">
        <v>0</v>
      </c>
      <c r="NV87" s="351"/>
      <c r="NW87" s="382">
        <v>0</v>
      </c>
      <c r="NX87" s="351"/>
      <c r="NY87" s="382">
        <v>0</v>
      </c>
      <c r="NZ87" s="351"/>
      <c r="OA87" s="4">
        <f t="shared" si="121"/>
        <v>0</v>
      </c>
      <c r="OB87" s="4">
        <f t="shared" si="122"/>
        <v>0</v>
      </c>
      <c r="OC87" s="74">
        <v>0</v>
      </c>
      <c r="OD87" s="4"/>
      <c r="OE87" s="384">
        <v>0</v>
      </c>
      <c r="OF87" s="4"/>
      <c r="OG87" s="384">
        <v>0</v>
      </c>
      <c r="OH87" s="4"/>
      <c r="OI87" s="74">
        <v>0</v>
      </c>
      <c r="OJ87" s="4"/>
      <c r="OK87" s="4">
        <f t="shared" si="191"/>
        <v>0</v>
      </c>
      <c r="OL87" s="4">
        <f t="shared" si="192"/>
        <v>0</v>
      </c>
      <c r="OM87" s="387">
        <v>0</v>
      </c>
      <c r="ON87" s="271"/>
      <c r="OO87" s="388">
        <v>0</v>
      </c>
      <c r="OP87" s="271"/>
      <c r="OQ87" s="388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10.31</v>
      </c>
      <c r="N88" s="71">
        <v>2.0620000000000003</v>
      </c>
      <c r="O88" s="75">
        <v>19.59</v>
      </c>
      <c r="P88" s="71">
        <v>3.9180000000000001</v>
      </c>
      <c r="Q88" s="118"/>
      <c r="R88" s="78"/>
      <c r="S88" s="288"/>
      <c r="T88" s="288"/>
      <c r="U88" s="78"/>
      <c r="V88" s="78"/>
      <c r="W88" s="78">
        <f t="shared" si="125"/>
        <v>29.9</v>
      </c>
      <c r="X88" s="78">
        <f t="shared" si="126"/>
        <v>29.9</v>
      </c>
      <c r="Y88" s="78">
        <v>5</v>
      </c>
      <c r="Z88" s="7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6">
        <v>115</v>
      </c>
      <c r="AL88" s="301">
        <v>34.5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115</v>
      </c>
      <c r="AV88" s="4">
        <f t="shared" si="111"/>
        <v>34.5</v>
      </c>
      <c r="AW88" s="78">
        <v>0</v>
      </c>
      <c r="AX88" s="78">
        <v>0</v>
      </c>
      <c r="AY88" s="281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19</v>
      </c>
      <c r="BF88" s="78">
        <v>2.7056</v>
      </c>
      <c r="BG88" s="305">
        <v>8</v>
      </c>
      <c r="BH88" s="306">
        <v>1.1392</v>
      </c>
      <c r="BI88" s="305"/>
      <c r="BJ88" s="306"/>
      <c r="BK88" s="289">
        <v>3</v>
      </c>
      <c r="BL88" s="78">
        <v>0.42720000000000002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/>
      <c r="CH88" s="287"/>
      <c r="CI88" s="358">
        <v>20.6</v>
      </c>
      <c r="CJ88" s="287">
        <v>6.5</v>
      </c>
      <c r="CK88" s="352"/>
      <c r="CL88" s="352"/>
      <c r="CM88" s="358">
        <v>5.15</v>
      </c>
      <c r="CN88" s="294">
        <v>1.5</v>
      </c>
      <c r="CO88" s="8">
        <f t="shared" si="131"/>
        <v>25.75</v>
      </c>
      <c r="CP88" s="8">
        <f t="shared" si="132"/>
        <v>8</v>
      </c>
      <c r="CQ88" s="367">
        <v>247.40625</v>
      </c>
      <c r="CR88" s="353"/>
      <c r="CS88" s="353"/>
      <c r="CT88" s="270"/>
      <c r="CU88" s="368">
        <v>18.556701030927837</v>
      </c>
      <c r="CV88" s="271"/>
      <c r="CW88" s="369">
        <v>63.814432989690722</v>
      </c>
      <c r="CX88" s="300"/>
      <c r="CY88" s="300"/>
      <c r="CZ88" s="300"/>
      <c r="DA88" s="307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0">
        <v>41.1</v>
      </c>
      <c r="DL88" s="370">
        <v>13.7</v>
      </c>
      <c r="DM88" s="288">
        <f t="shared" si="137"/>
        <v>41.1</v>
      </c>
      <c r="DN88" s="288">
        <f t="shared" si="138"/>
        <v>13.7</v>
      </c>
      <c r="DO88" s="370">
        <v>39.869999999999997</v>
      </c>
      <c r="DP88" s="37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1">
        <v>39.17</v>
      </c>
      <c r="EH88" s="372">
        <v>9.7925000000000004</v>
      </c>
      <c r="EI88" s="91">
        <v>154.63999999999999</v>
      </c>
      <c r="EJ88" s="91">
        <v>38.659999999999997</v>
      </c>
      <c r="EK88" s="288">
        <v>53.61</v>
      </c>
      <c r="EL88" s="291">
        <v>13.4025</v>
      </c>
      <c r="EM88" s="354"/>
      <c r="EN88" s="354"/>
      <c r="EO88" s="292"/>
      <c r="EP88" s="292"/>
      <c r="EQ88" s="8">
        <f t="shared" si="140"/>
        <v>247.42000000000002</v>
      </c>
      <c r="ER88" s="8">
        <f t="shared" si="141"/>
        <v>61.855000000000004</v>
      </c>
      <c r="ES88" s="271"/>
      <c r="ET88" s="271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3">
        <v>31</v>
      </c>
      <c r="FB88" s="293"/>
      <c r="FC88" s="110">
        <v>32</v>
      </c>
      <c r="FD88" s="289"/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71"/>
      <c r="GJ88" s="71"/>
      <c r="GK88" s="294">
        <v>8</v>
      </c>
      <c r="GL88" s="294">
        <v>0</v>
      </c>
      <c r="GM88" s="90">
        <v>0</v>
      </c>
      <c r="GN88" s="90">
        <v>0</v>
      </c>
      <c r="GO88" s="294">
        <v>8</v>
      </c>
      <c r="GP88" s="374">
        <v>0</v>
      </c>
      <c r="GQ88" s="374">
        <v>0</v>
      </c>
      <c r="GR88" s="374">
        <v>0</v>
      </c>
      <c r="GS88" s="90">
        <v>0</v>
      </c>
      <c r="GT88" s="90">
        <v>0</v>
      </c>
      <c r="GU88" s="90">
        <v>4</v>
      </c>
      <c r="GV88" s="90">
        <v>0</v>
      </c>
      <c r="GW88" s="90">
        <v>4</v>
      </c>
      <c r="GX88" s="90">
        <v>0</v>
      </c>
      <c r="GY88" s="90"/>
      <c r="GZ88" s="90"/>
      <c r="HA88" s="266">
        <f t="shared" si="148"/>
        <v>24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3"/>
      <c r="HO88" s="8">
        <f t="shared" si="150"/>
        <v>0</v>
      </c>
      <c r="HP88" s="8">
        <f t="shared" si="151"/>
        <v>0</v>
      </c>
      <c r="HQ88" s="358">
        <v>565</v>
      </c>
      <c r="HR88" s="266"/>
      <c r="HS88" s="358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18"/>
      <c r="HZ88" s="318"/>
      <c r="IA88" s="278"/>
      <c r="IB88" s="274"/>
      <c r="IC88" s="181">
        <v>8.9</v>
      </c>
      <c r="ID88" s="294">
        <v>2.2250000000000001</v>
      </c>
      <c r="IE88" s="279"/>
      <c r="IF88" s="279"/>
      <c r="IG88" s="8">
        <f t="shared" si="154"/>
        <v>8.9</v>
      </c>
      <c r="IH88" s="8">
        <f t="shared" si="155"/>
        <v>2.2250000000000001</v>
      </c>
      <c r="II88" s="8">
        <v>205</v>
      </c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0"/>
      <c r="JF88" s="320"/>
      <c r="JG88" s="8">
        <f t="shared" si="156"/>
        <v>20.62</v>
      </c>
      <c r="JH88" s="8">
        <f t="shared" si="157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294"/>
      <c r="JN88" s="294"/>
      <c r="JO88" s="358">
        <v>51.55</v>
      </c>
      <c r="JP88" s="294">
        <v>11</v>
      </c>
      <c r="JQ88" s="358">
        <v>44.33</v>
      </c>
      <c r="JR88" s="294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88"/>
      <c r="KR88" s="4"/>
      <c r="KS88" s="4"/>
      <c r="KT88" s="4"/>
      <c r="KU88" s="1">
        <f t="shared" si="163"/>
        <v>0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294">
        <v>0</v>
      </c>
      <c r="LM88" s="79">
        <v>24.02</v>
      </c>
      <c r="LN88" s="376">
        <v>0</v>
      </c>
      <c r="LO88" s="79">
        <v>1.4800000000000004</v>
      </c>
      <c r="LP88" s="386">
        <v>0</v>
      </c>
      <c r="LQ88" s="75"/>
      <c r="LR88" s="297"/>
      <c r="LS88" s="285"/>
      <c r="LT88" s="285"/>
      <c r="LU88" s="4">
        <f t="shared" si="171"/>
        <v>49.7</v>
      </c>
      <c r="LV88" s="4">
        <f t="shared" si="172"/>
        <v>0</v>
      </c>
      <c r="LW88" s="286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8">
        <v>25.75</v>
      </c>
      <c r="MF88" s="313"/>
      <c r="MG88" s="75">
        <v>35.020000000000003</v>
      </c>
      <c r="MH88" s="74"/>
      <c r="MI88" s="9"/>
      <c r="MJ88" s="4"/>
      <c r="MK88" s="4">
        <f t="shared" si="175"/>
        <v>60.77</v>
      </c>
      <c r="ML88" s="4">
        <f t="shared" si="176"/>
        <v>0</v>
      </c>
      <c r="MM88" s="379">
        <v>0</v>
      </c>
      <c r="MN88" s="380">
        <v>0</v>
      </c>
      <c r="MO88" s="110">
        <v>0</v>
      </c>
      <c r="MP88" s="295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80">
        <v>6.65</v>
      </c>
      <c r="NB88" s="381">
        <v>0.9</v>
      </c>
      <c r="NC88" s="4">
        <f t="shared" si="183"/>
        <v>6.65</v>
      </c>
      <c r="ND88" s="4">
        <f t="shared" si="184"/>
        <v>0.9</v>
      </c>
      <c r="NE88" s="271"/>
      <c r="NF88" s="271"/>
      <c r="NG88" s="271">
        <f t="shared" si="185"/>
        <v>0</v>
      </c>
      <c r="NH88" s="271">
        <f t="shared" si="186"/>
        <v>0</v>
      </c>
      <c r="NI88" s="271"/>
      <c r="NJ88" s="271"/>
      <c r="NK88" s="271">
        <f t="shared" si="187"/>
        <v>0</v>
      </c>
      <c r="NL88" s="271">
        <f t="shared" si="188"/>
        <v>0</v>
      </c>
      <c r="NM88" s="269"/>
      <c r="NN88" s="271"/>
      <c r="NO88" s="271">
        <f t="shared" si="189"/>
        <v>0</v>
      </c>
      <c r="NP88" s="271">
        <f t="shared" si="190"/>
        <v>0</v>
      </c>
      <c r="NQ88" s="382">
        <v>0</v>
      </c>
      <c r="NR88" s="351"/>
      <c r="NS88" s="382">
        <v>0</v>
      </c>
      <c r="NT88" s="351"/>
      <c r="NU88" s="382">
        <v>0</v>
      </c>
      <c r="NV88" s="351"/>
      <c r="NW88" s="382">
        <v>0</v>
      </c>
      <c r="NX88" s="351"/>
      <c r="NY88" s="382">
        <v>0</v>
      </c>
      <c r="NZ88" s="351"/>
      <c r="OA88" s="4">
        <f t="shared" si="121"/>
        <v>0</v>
      </c>
      <c r="OB88" s="4">
        <f t="shared" si="122"/>
        <v>0</v>
      </c>
      <c r="OC88" s="74">
        <v>0</v>
      </c>
      <c r="OD88" s="4"/>
      <c r="OE88" s="384">
        <v>0</v>
      </c>
      <c r="OF88" s="4"/>
      <c r="OG88" s="384">
        <v>0</v>
      </c>
      <c r="OH88" s="4"/>
      <c r="OI88" s="74">
        <v>0</v>
      </c>
      <c r="OJ88" s="4"/>
      <c r="OK88" s="4">
        <f t="shared" si="191"/>
        <v>0</v>
      </c>
      <c r="OL88" s="4">
        <f t="shared" si="192"/>
        <v>0</v>
      </c>
      <c r="OM88" s="387">
        <v>0</v>
      </c>
      <c r="ON88" s="271"/>
      <c r="OO88" s="388">
        <v>0</v>
      </c>
      <c r="OP88" s="271"/>
      <c r="OQ88" s="388">
        <v>0</v>
      </c>
      <c r="OR88" s="181"/>
      <c r="OS88" s="181">
        <f t="shared" si="193"/>
        <v>0</v>
      </c>
      <c r="OT88" s="181">
        <f t="shared" si="194"/>
        <v>0</v>
      </c>
      <c r="OU88" s="271"/>
      <c r="OV88" s="271"/>
      <c r="OW88" s="271">
        <f t="shared" si="123"/>
        <v>0</v>
      </c>
      <c r="OX88" s="271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10.31</v>
      </c>
      <c r="N89" s="71">
        <v>2.0620000000000003</v>
      </c>
      <c r="O89" s="75">
        <v>19.59</v>
      </c>
      <c r="P89" s="71">
        <v>3.9180000000000001</v>
      </c>
      <c r="Q89" s="118"/>
      <c r="R89" s="78"/>
      <c r="S89" s="288"/>
      <c r="T89" s="288"/>
      <c r="U89" s="78"/>
      <c r="V89" s="78"/>
      <c r="W89" s="78">
        <f t="shared" si="125"/>
        <v>29.9</v>
      </c>
      <c r="X89" s="78">
        <f t="shared" si="126"/>
        <v>29.9</v>
      </c>
      <c r="Y89" s="78">
        <v>5</v>
      </c>
      <c r="Z89" s="7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6">
        <v>115</v>
      </c>
      <c r="AL89" s="301">
        <v>34.5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115</v>
      </c>
      <c r="AV89" s="4">
        <f t="shared" si="111"/>
        <v>34.5</v>
      </c>
      <c r="AW89" s="78">
        <v>0</v>
      </c>
      <c r="AX89" s="78">
        <v>0</v>
      </c>
      <c r="AY89" s="281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19</v>
      </c>
      <c r="BF89" s="78">
        <v>2.7056</v>
      </c>
      <c r="BG89" s="305">
        <v>8</v>
      </c>
      <c r="BH89" s="306">
        <v>1.1392</v>
      </c>
      <c r="BI89" s="305"/>
      <c r="BJ89" s="306"/>
      <c r="BK89" s="289">
        <v>3</v>
      </c>
      <c r="BL89" s="78">
        <v>0.42720000000000002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/>
      <c r="CH89" s="287"/>
      <c r="CI89" s="358">
        <v>20.6</v>
      </c>
      <c r="CJ89" s="287">
        <v>6.5</v>
      </c>
      <c r="CK89" s="352"/>
      <c r="CL89" s="352"/>
      <c r="CM89" s="358">
        <v>5.15</v>
      </c>
      <c r="CN89" s="294">
        <v>1.5</v>
      </c>
      <c r="CO89" s="8">
        <f t="shared" si="131"/>
        <v>25.75</v>
      </c>
      <c r="CP89" s="8">
        <f t="shared" si="132"/>
        <v>8</v>
      </c>
      <c r="CQ89" s="367">
        <v>247.40625</v>
      </c>
      <c r="CR89" s="353"/>
      <c r="CS89" s="353"/>
      <c r="CT89" s="270"/>
      <c r="CU89" s="368">
        <v>18.556701030927837</v>
      </c>
      <c r="CV89" s="271"/>
      <c r="CW89" s="369">
        <v>63.814432989690722</v>
      </c>
      <c r="CX89" s="300"/>
      <c r="CY89" s="300"/>
      <c r="CZ89" s="300"/>
      <c r="DA89" s="307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0">
        <v>41.1</v>
      </c>
      <c r="DL89" s="370">
        <v>13.7</v>
      </c>
      <c r="DM89" s="288">
        <f t="shared" si="137"/>
        <v>41.1</v>
      </c>
      <c r="DN89" s="288">
        <f t="shared" si="138"/>
        <v>13.7</v>
      </c>
      <c r="DO89" s="370">
        <v>39.869999999999997</v>
      </c>
      <c r="DP89" s="37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1">
        <v>39.17</v>
      </c>
      <c r="EH89" s="372">
        <v>9.7925000000000004</v>
      </c>
      <c r="EI89" s="91">
        <v>154.63999999999999</v>
      </c>
      <c r="EJ89" s="91">
        <v>38.659999999999997</v>
      </c>
      <c r="EK89" s="288">
        <v>53.61</v>
      </c>
      <c r="EL89" s="291">
        <v>13.4025</v>
      </c>
      <c r="EM89" s="354"/>
      <c r="EN89" s="354"/>
      <c r="EO89" s="292"/>
      <c r="EP89" s="292"/>
      <c r="EQ89" s="8">
        <f t="shared" si="140"/>
        <v>247.42000000000002</v>
      </c>
      <c r="ER89" s="8">
        <f t="shared" si="141"/>
        <v>61.855000000000004</v>
      </c>
      <c r="ES89" s="271"/>
      <c r="ET89" s="271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3">
        <v>31</v>
      </c>
      <c r="FB89" s="293"/>
      <c r="FC89" s="110">
        <v>32</v>
      </c>
      <c r="FD89" s="289"/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71"/>
      <c r="GJ89" s="71"/>
      <c r="GK89" s="294">
        <v>8</v>
      </c>
      <c r="GL89" s="294">
        <v>0</v>
      </c>
      <c r="GM89" s="90">
        <v>0</v>
      </c>
      <c r="GN89" s="90">
        <v>0</v>
      </c>
      <c r="GO89" s="294">
        <v>8</v>
      </c>
      <c r="GP89" s="374">
        <v>0</v>
      </c>
      <c r="GQ89" s="374">
        <v>0</v>
      </c>
      <c r="GR89" s="374">
        <v>0</v>
      </c>
      <c r="GS89" s="90">
        <v>0</v>
      </c>
      <c r="GT89" s="90">
        <v>0</v>
      </c>
      <c r="GU89" s="90">
        <v>4</v>
      </c>
      <c r="GV89" s="90">
        <v>0</v>
      </c>
      <c r="GW89" s="90">
        <v>4</v>
      </c>
      <c r="GX89" s="90">
        <v>0</v>
      </c>
      <c r="GY89" s="90"/>
      <c r="GZ89" s="90"/>
      <c r="HA89" s="266">
        <f t="shared" si="148"/>
        <v>24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3"/>
      <c r="HO89" s="8">
        <f t="shared" si="150"/>
        <v>0</v>
      </c>
      <c r="HP89" s="8">
        <f t="shared" si="151"/>
        <v>0</v>
      </c>
      <c r="HQ89" s="358">
        <v>565</v>
      </c>
      <c r="HR89" s="266"/>
      <c r="HS89" s="358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18"/>
      <c r="HZ89" s="318"/>
      <c r="IA89" s="278"/>
      <c r="IB89" s="274"/>
      <c r="IC89" s="181">
        <v>8.9</v>
      </c>
      <c r="ID89" s="294">
        <v>2.2250000000000001</v>
      </c>
      <c r="IE89" s="279"/>
      <c r="IF89" s="279"/>
      <c r="IG89" s="8">
        <f t="shared" si="154"/>
        <v>8.9</v>
      </c>
      <c r="IH89" s="8">
        <f t="shared" si="155"/>
        <v>2.2250000000000001</v>
      </c>
      <c r="II89" s="8">
        <v>205</v>
      </c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0"/>
      <c r="JF89" s="320"/>
      <c r="JG89" s="8">
        <f t="shared" si="156"/>
        <v>20.62</v>
      </c>
      <c r="JH89" s="8">
        <f t="shared" si="157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294"/>
      <c r="JN89" s="294"/>
      <c r="JO89" s="358">
        <v>51.55</v>
      </c>
      <c r="JP89" s="294">
        <v>11</v>
      </c>
      <c r="JQ89" s="358">
        <v>44.33</v>
      </c>
      <c r="JR89" s="294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88"/>
      <c r="KR89" s="4"/>
      <c r="KS89" s="4"/>
      <c r="KT89" s="4"/>
      <c r="KU89" s="1">
        <f t="shared" si="163"/>
        <v>0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294">
        <v>0</v>
      </c>
      <c r="LM89" s="79">
        <v>24.02</v>
      </c>
      <c r="LN89" s="376">
        <v>0</v>
      </c>
      <c r="LO89" s="79">
        <f>LO88+5</f>
        <v>6.48</v>
      </c>
      <c r="LP89" s="386">
        <v>0</v>
      </c>
      <c r="LQ89" s="75"/>
      <c r="LR89" s="297"/>
      <c r="LS89" s="285"/>
      <c r="LT89" s="285"/>
      <c r="LU89" s="4">
        <f t="shared" si="171"/>
        <v>54.7</v>
      </c>
      <c r="LV89" s="4">
        <f t="shared" si="172"/>
        <v>0</v>
      </c>
      <c r="LW89" s="286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8">
        <v>25.75</v>
      </c>
      <c r="MF89" s="313"/>
      <c r="MG89" s="75">
        <v>35.020000000000003</v>
      </c>
      <c r="MH89" s="74"/>
      <c r="MI89" s="9"/>
      <c r="MJ89" s="4"/>
      <c r="MK89" s="4">
        <f t="shared" si="175"/>
        <v>60.77</v>
      </c>
      <c r="ML89" s="4">
        <f t="shared" si="176"/>
        <v>0</v>
      </c>
      <c r="MM89" s="379">
        <v>0</v>
      </c>
      <c r="MN89" s="380">
        <v>0</v>
      </c>
      <c r="MO89" s="110">
        <v>0</v>
      </c>
      <c r="MP89" s="295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80">
        <v>6.65</v>
      </c>
      <c r="NB89" s="381">
        <v>0.9</v>
      </c>
      <c r="NC89" s="4">
        <f t="shared" si="183"/>
        <v>6.65</v>
      </c>
      <c r="ND89" s="4">
        <f t="shared" si="184"/>
        <v>0.9</v>
      </c>
      <c r="NE89" s="271"/>
      <c r="NF89" s="271"/>
      <c r="NG89" s="271">
        <f t="shared" si="185"/>
        <v>0</v>
      </c>
      <c r="NH89" s="271">
        <f t="shared" si="186"/>
        <v>0</v>
      </c>
      <c r="NI89" s="271"/>
      <c r="NJ89" s="271"/>
      <c r="NK89" s="271">
        <f t="shared" si="187"/>
        <v>0</v>
      </c>
      <c r="NL89" s="271">
        <f t="shared" si="188"/>
        <v>0</v>
      </c>
      <c r="NM89" s="269"/>
      <c r="NN89" s="271"/>
      <c r="NO89" s="271">
        <f t="shared" si="189"/>
        <v>0</v>
      </c>
      <c r="NP89" s="271">
        <f t="shared" si="190"/>
        <v>0</v>
      </c>
      <c r="NQ89" s="382">
        <v>0</v>
      </c>
      <c r="NR89" s="351"/>
      <c r="NS89" s="382">
        <v>0</v>
      </c>
      <c r="NT89" s="351"/>
      <c r="NU89" s="382">
        <v>0</v>
      </c>
      <c r="NV89" s="351"/>
      <c r="NW89" s="382">
        <v>0</v>
      </c>
      <c r="NX89" s="351"/>
      <c r="NY89" s="382">
        <v>0</v>
      </c>
      <c r="NZ89" s="351"/>
      <c r="OA89" s="4">
        <f t="shared" si="121"/>
        <v>0</v>
      </c>
      <c r="OB89" s="4">
        <f t="shared" si="122"/>
        <v>0</v>
      </c>
      <c r="OC89" s="74">
        <v>0</v>
      </c>
      <c r="OD89" s="4"/>
      <c r="OE89" s="384">
        <v>0</v>
      </c>
      <c r="OF89" s="4"/>
      <c r="OG89" s="384">
        <v>0</v>
      </c>
      <c r="OH89" s="4"/>
      <c r="OI89" s="74">
        <v>0</v>
      </c>
      <c r="OJ89" s="4"/>
      <c r="OK89" s="4">
        <f t="shared" si="191"/>
        <v>0</v>
      </c>
      <c r="OL89" s="4">
        <f t="shared" si="192"/>
        <v>0</v>
      </c>
      <c r="OM89" s="387">
        <v>0</v>
      </c>
      <c r="ON89" s="271"/>
      <c r="OO89" s="388">
        <v>0</v>
      </c>
      <c r="OP89" s="271"/>
      <c r="OQ89" s="388">
        <v>0</v>
      </c>
      <c r="OR89" s="181"/>
      <c r="OS89" s="181">
        <f t="shared" si="193"/>
        <v>0</v>
      </c>
      <c r="OT89" s="181">
        <f t="shared" si="194"/>
        <v>0</v>
      </c>
      <c r="OU89" s="271"/>
      <c r="OV89" s="271"/>
      <c r="OW89" s="271">
        <f t="shared" si="123"/>
        <v>0</v>
      </c>
      <c r="OX89" s="271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10.31</v>
      </c>
      <c r="N90" s="71">
        <v>2.0620000000000003</v>
      </c>
      <c r="O90" s="75">
        <v>19.59</v>
      </c>
      <c r="P90" s="71">
        <v>3.9180000000000001</v>
      </c>
      <c r="Q90" s="118"/>
      <c r="R90" s="78"/>
      <c r="S90" s="288"/>
      <c r="T90" s="288"/>
      <c r="U90" s="78"/>
      <c r="V90" s="78"/>
      <c r="W90" s="78">
        <f t="shared" si="125"/>
        <v>29.9</v>
      </c>
      <c r="X90" s="78">
        <f t="shared" si="126"/>
        <v>29.9</v>
      </c>
      <c r="Y90" s="78">
        <v>5</v>
      </c>
      <c r="Z90" s="7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6">
        <v>115</v>
      </c>
      <c r="AL90" s="301">
        <v>34.5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115</v>
      </c>
      <c r="AV90" s="4">
        <f t="shared" si="111"/>
        <v>34.5</v>
      </c>
      <c r="AW90" s="78">
        <v>0</v>
      </c>
      <c r="AX90" s="78">
        <v>0</v>
      </c>
      <c r="AY90" s="281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19</v>
      </c>
      <c r="BF90" s="78">
        <v>2.7056</v>
      </c>
      <c r="BG90" s="305">
        <v>8</v>
      </c>
      <c r="BH90" s="306">
        <v>1.1392</v>
      </c>
      <c r="BI90" s="305"/>
      <c r="BJ90" s="306"/>
      <c r="BK90" s="289">
        <v>3</v>
      </c>
      <c r="BL90" s="78">
        <v>0.42720000000000002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/>
      <c r="CH90" s="287"/>
      <c r="CI90" s="358">
        <v>20.6</v>
      </c>
      <c r="CJ90" s="287">
        <v>6.5</v>
      </c>
      <c r="CK90" s="352"/>
      <c r="CL90" s="352"/>
      <c r="CM90" s="358">
        <v>5.15</v>
      </c>
      <c r="CN90" s="294">
        <v>1.5</v>
      </c>
      <c r="CO90" s="8">
        <f t="shared" si="131"/>
        <v>25.75</v>
      </c>
      <c r="CP90" s="8">
        <f t="shared" si="132"/>
        <v>8</v>
      </c>
      <c r="CQ90" s="367">
        <v>247.40625</v>
      </c>
      <c r="CR90" s="353"/>
      <c r="CS90" s="353"/>
      <c r="CT90" s="270"/>
      <c r="CU90" s="368">
        <v>18.556701030927837</v>
      </c>
      <c r="CV90" s="271"/>
      <c r="CW90" s="369">
        <v>63.814432989690722</v>
      </c>
      <c r="CX90" s="300"/>
      <c r="CY90" s="300"/>
      <c r="CZ90" s="300"/>
      <c r="DA90" s="307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0">
        <v>41.1</v>
      </c>
      <c r="DL90" s="370">
        <v>13.7</v>
      </c>
      <c r="DM90" s="288">
        <f t="shared" si="137"/>
        <v>41.1</v>
      </c>
      <c r="DN90" s="288">
        <f t="shared" si="138"/>
        <v>13.7</v>
      </c>
      <c r="DO90" s="370">
        <v>39.869999999999997</v>
      </c>
      <c r="DP90" s="37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1">
        <v>39.17</v>
      </c>
      <c r="EH90" s="372">
        <v>9.7925000000000004</v>
      </c>
      <c r="EI90" s="91">
        <v>154.63999999999999</v>
      </c>
      <c r="EJ90" s="91">
        <v>38.659999999999997</v>
      </c>
      <c r="EK90" s="288">
        <v>53.61</v>
      </c>
      <c r="EL90" s="291">
        <v>13.4025</v>
      </c>
      <c r="EM90" s="354"/>
      <c r="EN90" s="354"/>
      <c r="EO90" s="292"/>
      <c r="EP90" s="292"/>
      <c r="EQ90" s="8">
        <f t="shared" si="140"/>
        <v>247.42000000000002</v>
      </c>
      <c r="ER90" s="8">
        <f t="shared" si="141"/>
        <v>61.855000000000004</v>
      </c>
      <c r="ES90" s="271"/>
      <c r="ET90" s="271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3">
        <v>31</v>
      </c>
      <c r="FB90" s="293"/>
      <c r="FC90" s="110">
        <v>0</v>
      </c>
      <c r="FD90" s="289"/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71"/>
      <c r="GJ90" s="71"/>
      <c r="GK90" s="294">
        <v>8</v>
      </c>
      <c r="GL90" s="294">
        <v>0</v>
      </c>
      <c r="GM90" s="90">
        <v>0</v>
      </c>
      <c r="GN90" s="90">
        <v>0</v>
      </c>
      <c r="GO90" s="294">
        <v>8</v>
      </c>
      <c r="GP90" s="374">
        <v>0</v>
      </c>
      <c r="GQ90" s="374">
        <v>0</v>
      </c>
      <c r="GR90" s="374">
        <v>0</v>
      </c>
      <c r="GS90" s="90">
        <v>0</v>
      </c>
      <c r="GT90" s="90">
        <v>0</v>
      </c>
      <c r="GU90" s="90">
        <v>4</v>
      </c>
      <c r="GV90" s="90">
        <v>0</v>
      </c>
      <c r="GW90" s="90">
        <v>4</v>
      </c>
      <c r="GX90" s="90">
        <v>0</v>
      </c>
      <c r="GY90" s="90"/>
      <c r="GZ90" s="90"/>
      <c r="HA90" s="266">
        <f t="shared" si="148"/>
        <v>24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3"/>
      <c r="HO90" s="8">
        <f t="shared" si="150"/>
        <v>0</v>
      </c>
      <c r="HP90" s="8">
        <f t="shared" si="151"/>
        <v>0</v>
      </c>
      <c r="HQ90" s="358">
        <v>565</v>
      </c>
      <c r="HR90" s="266"/>
      <c r="HS90" s="358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18"/>
      <c r="HZ90" s="318"/>
      <c r="IA90" s="278"/>
      <c r="IB90" s="274"/>
      <c r="IC90" s="181">
        <v>8.9</v>
      </c>
      <c r="ID90" s="294">
        <v>2.2250000000000001</v>
      </c>
      <c r="IE90" s="279"/>
      <c r="IF90" s="279"/>
      <c r="IG90" s="8">
        <f t="shared" si="154"/>
        <v>8.9</v>
      </c>
      <c r="IH90" s="8">
        <f t="shared" si="155"/>
        <v>2.2250000000000001</v>
      </c>
      <c r="II90" s="8">
        <v>205</v>
      </c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0"/>
      <c r="JF90" s="320"/>
      <c r="JG90" s="8">
        <f t="shared" si="156"/>
        <v>20.62</v>
      </c>
      <c r="JH90" s="8">
        <f t="shared" si="157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294"/>
      <c r="JN90" s="294"/>
      <c r="JO90" s="358">
        <v>51.55</v>
      </c>
      <c r="JP90" s="294">
        <v>11</v>
      </c>
      <c r="JQ90" s="358">
        <v>44.33</v>
      </c>
      <c r="JR90" s="294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88"/>
      <c r="KR90" s="4"/>
      <c r="KS90" s="4"/>
      <c r="KT90" s="4"/>
      <c r="KU90" s="1">
        <f t="shared" si="163"/>
        <v>0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294">
        <v>0</v>
      </c>
      <c r="LM90" s="79">
        <v>24.02</v>
      </c>
      <c r="LN90" s="376">
        <v>0</v>
      </c>
      <c r="LO90" s="79">
        <v>6.5750000000000002</v>
      </c>
      <c r="LP90" s="386">
        <v>0</v>
      </c>
      <c r="LQ90" s="75"/>
      <c r="LR90" s="297"/>
      <c r="LS90" s="285"/>
      <c r="LT90" s="285"/>
      <c r="LU90" s="4">
        <f t="shared" si="171"/>
        <v>54.795000000000002</v>
      </c>
      <c r="LV90" s="4">
        <f t="shared" si="172"/>
        <v>0</v>
      </c>
      <c r="LW90" s="286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8">
        <v>25.75</v>
      </c>
      <c r="MF90" s="313"/>
      <c r="MG90" s="75">
        <v>35.020000000000003</v>
      </c>
      <c r="MH90" s="74"/>
      <c r="MI90" s="9"/>
      <c r="MJ90" s="4"/>
      <c r="MK90" s="4">
        <f t="shared" si="175"/>
        <v>60.77</v>
      </c>
      <c r="ML90" s="4">
        <f t="shared" si="176"/>
        <v>0</v>
      </c>
      <c r="MM90" s="379">
        <v>0</v>
      </c>
      <c r="MN90" s="380">
        <v>0</v>
      </c>
      <c r="MO90" s="110">
        <v>0</v>
      </c>
      <c r="MP90" s="295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80">
        <v>6.65</v>
      </c>
      <c r="NB90" s="381">
        <v>0.9</v>
      </c>
      <c r="NC90" s="4">
        <f t="shared" si="183"/>
        <v>6.65</v>
      </c>
      <c r="ND90" s="4">
        <f t="shared" si="184"/>
        <v>0.9</v>
      </c>
      <c r="NE90" s="271"/>
      <c r="NF90" s="271"/>
      <c r="NG90" s="271">
        <f t="shared" si="185"/>
        <v>0</v>
      </c>
      <c r="NH90" s="271">
        <f t="shared" si="186"/>
        <v>0</v>
      </c>
      <c r="NI90" s="271"/>
      <c r="NJ90" s="271"/>
      <c r="NK90" s="271">
        <f t="shared" si="187"/>
        <v>0</v>
      </c>
      <c r="NL90" s="271">
        <f t="shared" si="188"/>
        <v>0</v>
      </c>
      <c r="NM90" s="269"/>
      <c r="NN90" s="271"/>
      <c r="NO90" s="271">
        <f t="shared" si="189"/>
        <v>0</v>
      </c>
      <c r="NP90" s="271">
        <f t="shared" si="190"/>
        <v>0</v>
      </c>
      <c r="NQ90" s="382">
        <v>0</v>
      </c>
      <c r="NR90" s="351"/>
      <c r="NS90" s="382">
        <v>0</v>
      </c>
      <c r="NT90" s="351"/>
      <c r="NU90" s="382">
        <v>0</v>
      </c>
      <c r="NV90" s="351"/>
      <c r="NW90" s="382">
        <v>0</v>
      </c>
      <c r="NX90" s="351"/>
      <c r="NY90" s="382">
        <v>0</v>
      </c>
      <c r="NZ90" s="351"/>
      <c r="OA90" s="4">
        <f t="shared" si="121"/>
        <v>0</v>
      </c>
      <c r="OB90" s="4">
        <f t="shared" si="122"/>
        <v>0</v>
      </c>
      <c r="OC90" s="74">
        <v>0</v>
      </c>
      <c r="OD90" s="4"/>
      <c r="OE90" s="384">
        <v>0</v>
      </c>
      <c r="OF90" s="4"/>
      <c r="OG90" s="384">
        <v>0</v>
      </c>
      <c r="OH90" s="4"/>
      <c r="OI90" s="74">
        <v>0</v>
      </c>
      <c r="OJ90" s="4"/>
      <c r="OK90" s="4">
        <f t="shared" si="191"/>
        <v>0</v>
      </c>
      <c r="OL90" s="4">
        <f t="shared" si="192"/>
        <v>0</v>
      </c>
      <c r="OM90" s="387">
        <v>0</v>
      </c>
      <c r="ON90" s="271"/>
      <c r="OO90" s="388">
        <v>0</v>
      </c>
      <c r="OP90" s="271"/>
      <c r="OQ90" s="388">
        <v>0</v>
      </c>
      <c r="OR90" s="181"/>
      <c r="OS90" s="181">
        <f t="shared" si="193"/>
        <v>0</v>
      </c>
      <c r="OT90" s="181">
        <f t="shared" si="194"/>
        <v>0</v>
      </c>
      <c r="OU90" s="271"/>
      <c r="OV90" s="271"/>
      <c r="OW90" s="271">
        <f t="shared" si="123"/>
        <v>0</v>
      </c>
      <c r="OX90" s="271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10.31</v>
      </c>
      <c r="N91" s="71">
        <v>2.0620000000000003</v>
      </c>
      <c r="O91" s="75">
        <v>19.59</v>
      </c>
      <c r="P91" s="71">
        <v>3.9180000000000001</v>
      </c>
      <c r="Q91" s="118"/>
      <c r="R91" s="78"/>
      <c r="S91" s="288"/>
      <c r="T91" s="288"/>
      <c r="U91" s="78"/>
      <c r="V91" s="78"/>
      <c r="W91" s="78">
        <f t="shared" si="125"/>
        <v>29.9</v>
      </c>
      <c r="X91" s="78">
        <f t="shared" si="126"/>
        <v>29.9</v>
      </c>
      <c r="Y91" s="78">
        <v>5</v>
      </c>
      <c r="Z91" s="7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6">
        <v>115</v>
      </c>
      <c r="AL91" s="301">
        <v>34.5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115</v>
      </c>
      <c r="AV91" s="4">
        <f t="shared" si="111"/>
        <v>34.5</v>
      </c>
      <c r="AW91" s="78">
        <v>0</v>
      </c>
      <c r="AX91" s="78">
        <v>0</v>
      </c>
      <c r="AY91" s="281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19</v>
      </c>
      <c r="BF91" s="78">
        <v>2.7056</v>
      </c>
      <c r="BG91" s="305">
        <v>8</v>
      </c>
      <c r="BH91" s="306">
        <v>1.1392</v>
      </c>
      <c r="BI91" s="305"/>
      <c r="BJ91" s="306"/>
      <c r="BK91" s="289">
        <v>3</v>
      </c>
      <c r="BL91" s="78">
        <v>0.42720000000000002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/>
      <c r="CH91" s="287"/>
      <c r="CI91" s="358">
        <v>20.6</v>
      </c>
      <c r="CJ91" s="287">
        <v>6.5</v>
      </c>
      <c r="CK91" s="352"/>
      <c r="CL91" s="352"/>
      <c r="CM91" s="358">
        <v>5.15</v>
      </c>
      <c r="CN91" s="294">
        <v>1.5</v>
      </c>
      <c r="CO91" s="8">
        <f t="shared" si="131"/>
        <v>25.75</v>
      </c>
      <c r="CP91" s="8">
        <f t="shared" si="132"/>
        <v>8</v>
      </c>
      <c r="CQ91" s="367">
        <v>247.40625</v>
      </c>
      <c r="CR91" s="353"/>
      <c r="CS91" s="353"/>
      <c r="CT91" s="270"/>
      <c r="CU91" s="368">
        <v>18.556701030927837</v>
      </c>
      <c r="CV91" s="271"/>
      <c r="CW91" s="369">
        <v>63.814432989690722</v>
      </c>
      <c r="CX91" s="300"/>
      <c r="CY91" s="300"/>
      <c r="CZ91" s="300"/>
      <c r="DA91" s="307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0">
        <v>41.1</v>
      </c>
      <c r="DL91" s="370">
        <v>13.7</v>
      </c>
      <c r="DM91" s="288">
        <f t="shared" si="137"/>
        <v>41.1</v>
      </c>
      <c r="DN91" s="288">
        <f t="shared" si="138"/>
        <v>13.7</v>
      </c>
      <c r="DO91" s="370">
        <v>39.869999999999997</v>
      </c>
      <c r="DP91" s="37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1">
        <v>39.17</v>
      </c>
      <c r="EH91" s="372">
        <v>9.7925000000000004</v>
      </c>
      <c r="EI91" s="91">
        <v>154.63999999999999</v>
      </c>
      <c r="EJ91" s="91">
        <v>38.659999999999997</v>
      </c>
      <c r="EK91" s="288">
        <v>53.61</v>
      </c>
      <c r="EL91" s="291">
        <v>13.4025</v>
      </c>
      <c r="EM91" s="354"/>
      <c r="EN91" s="354"/>
      <c r="EO91" s="292"/>
      <c r="EP91" s="292"/>
      <c r="EQ91" s="8">
        <f t="shared" si="140"/>
        <v>247.42000000000002</v>
      </c>
      <c r="ER91" s="8">
        <f t="shared" si="141"/>
        <v>61.855000000000004</v>
      </c>
      <c r="ES91" s="271"/>
      <c r="ET91" s="271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3">
        <v>31</v>
      </c>
      <c r="FB91" s="293"/>
      <c r="FC91" s="110">
        <v>0</v>
      </c>
      <c r="FD91" s="289"/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71"/>
      <c r="GJ91" s="71"/>
      <c r="GK91" s="294">
        <v>8</v>
      </c>
      <c r="GL91" s="294">
        <v>0</v>
      </c>
      <c r="GM91" s="90">
        <v>0</v>
      </c>
      <c r="GN91" s="90">
        <v>0</v>
      </c>
      <c r="GO91" s="294">
        <v>8</v>
      </c>
      <c r="GP91" s="374">
        <v>0</v>
      </c>
      <c r="GQ91" s="374">
        <v>0</v>
      </c>
      <c r="GR91" s="374">
        <v>0</v>
      </c>
      <c r="GS91" s="90">
        <v>0</v>
      </c>
      <c r="GT91" s="90">
        <v>0</v>
      </c>
      <c r="GU91" s="90">
        <v>4</v>
      </c>
      <c r="GV91" s="90">
        <v>0</v>
      </c>
      <c r="GW91" s="90">
        <v>4</v>
      </c>
      <c r="GX91" s="90">
        <v>0</v>
      </c>
      <c r="GY91" s="90"/>
      <c r="GZ91" s="90"/>
      <c r="HA91" s="266">
        <f t="shared" si="148"/>
        <v>24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3"/>
      <c r="HO91" s="8">
        <f t="shared" si="150"/>
        <v>0</v>
      </c>
      <c r="HP91" s="8">
        <f t="shared" si="151"/>
        <v>0</v>
      </c>
      <c r="HQ91" s="358">
        <v>565</v>
      </c>
      <c r="HR91" s="266"/>
      <c r="HS91" s="358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18"/>
      <c r="HZ91" s="318"/>
      <c r="IA91" s="278"/>
      <c r="IB91" s="274"/>
      <c r="IC91" s="181">
        <v>8.9</v>
      </c>
      <c r="ID91" s="294">
        <v>2.2250000000000001</v>
      </c>
      <c r="IE91" s="279"/>
      <c r="IF91" s="279"/>
      <c r="IG91" s="8">
        <f t="shared" si="154"/>
        <v>8.9</v>
      </c>
      <c r="IH91" s="8">
        <f t="shared" si="155"/>
        <v>2.2250000000000001</v>
      </c>
      <c r="II91" s="8">
        <v>205</v>
      </c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0"/>
      <c r="JF91" s="320"/>
      <c r="JG91" s="8">
        <f t="shared" si="156"/>
        <v>20.62</v>
      </c>
      <c r="JH91" s="8">
        <f t="shared" si="157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294"/>
      <c r="JN91" s="294"/>
      <c r="JO91" s="358">
        <v>51.55</v>
      </c>
      <c r="JP91" s="294">
        <v>11</v>
      </c>
      <c r="JQ91" s="358">
        <v>44.33</v>
      </c>
      <c r="JR91" s="294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88"/>
      <c r="KR91" s="4"/>
      <c r="KS91" s="4"/>
      <c r="KT91" s="4"/>
      <c r="KU91" s="1">
        <f t="shared" si="163"/>
        <v>0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294">
        <v>0</v>
      </c>
      <c r="LM91" s="79">
        <v>24.02</v>
      </c>
      <c r="LN91" s="376">
        <v>0</v>
      </c>
      <c r="LO91" s="79">
        <v>6.5750000000000002</v>
      </c>
      <c r="LP91" s="386">
        <v>0</v>
      </c>
      <c r="LQ91" s="75"/>
      <c r="LR91" s="297"/>
      <c r="LS91" s="285"/>
      <c r="LT91" s="285"/>
      <c r="LU91" s="4">
        <f t="shared" si="171"/>
        <v>54.795000000000002</v>
      </c>
      <c r="LV91" s="4">
        <f t="shared" si="172"/>
        <v>0</v>
      </c>
      <c r="LW91" s="286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8">
        <v>25.75</v>
      </c>
      <c r="MF91" s="313"/>
      <c r="MG91" s="75">
        <v>35.020000000000003</v>
      </c>
      <c r="MH91" s="74"/>
      <c r="MI91" s="9"/>
      <c r="MJ91" s="4"/>
      <c r="MK91" s="4">
        <f t="shared" si="175"/>
        <v>60.77</v>
      </c>
      <c r="ML91" s="4">
        <f t="shared" si="176"/>
        <v>0</v>
      </c>
      <c r="MM91" s="379">
        <v>0</v>
      </c>
      <c r="MN91" s="380">
        <v>0</v>
      </c>
      <c r="MO91" s="110">
        <v>0</v>
      </c>
      <c r="MP91" s="295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80">
        <v>6.65</v>
      </c>
      <c r="NB91" s="381">
        <v>0.9</v>
      </c>
      <c r="NC91" s="4">
        <f t="shared" si="183"/>
        <v>6.65</v>
      </c>
      <c r="ND91" s="4">
        <f t="shared" si="184"/>
        <v>0.9</v>
      </c>
      <c r="NE91" s="271"/>
      <c r="NF91" s="271"/>
      <c r="NG91" s="271">
        <f t="shared" si="185"/>
        <v>0</v>
      </c>
      <c r="NH91" s="271">
        <f t="shared" si="186"/>
        <v>0</v>
      </c>
      <c r="NI91" s="271"/>
      <c r="NJ91" s="271"/>
      <c r="NK91" s="271">
        <f t="shared" si="187"/>
        <v>0</v>
      </c>
      <c r="NL91" s="271">
        <f t="shared" si="188"/>
        <v>0</v>
      </c>
      <c r="NM91" s="269"/>
      <c r="NN91" s="271"/>
      <c r="NO91" s="271">
        <f t="shared" si="189"/>
        <v>0</v>
      </c>
      <c r="NP91" s="271">
        <f t="shared" si="190"/>
        <v>0</v>
      </c>
      <c r="NQ91" s="382">
        <v>0</v>
      </c>
      <c r="NR91" s="351"/>
      <c r="NS91" s="382">
        <v>0</v>
      </c>
      <c r="NT91" s="351"/>
      <c r="NU91" s="382">
        <v>0</v>
      </c>
      <c r="NV91" s="351"/>
      <c r="NW91" s="382">
        <v>0</v>
      </c>
      <c r="NX91" s="351"/>
      <c r="NY91" s="382">
        <v>0</v>
      </c>
      <c r="NZ91" s="351"/>
      <c r="OA91" s="4">
        <f t="shared" si="121"/>
        <v>0</v>
      </c>
      <c r="OB91" s="4">
        <f t="shared" si="122"/>
        <v>0</v>
      </c>
      <c r="OC91" s="74">
        <v>0</v>
      </c>
      <c r="OD91" s="4"/>
      <c r="OE91" s="384">
        <v>0</v>
      </c>
      <c r="OF91" s="4"/>
      <c r="OG91" s="384">
        <v>0</v>
      </c>
      <c r="OH91" s="4"/>
      <c r="OI91" s="74">
        <v>0</v>
      </c>
      <c r="OJ91" s="4"/>
      <c r="OK91" s="4">
        <f t="shared" si="191"/>
        <v>0</v>
      </c>
      <c r="OL91" s="4">
        <f t="shared" si="192"/>
        <v>0</v>
      </c>
      <c r="OM91" s="387">
        <v>0</v>
      </c>
      <c r="ON91" s="271"/>
      <c r="OO91" s="388">
        <v>0</v>
      </c>
      <c r="OP91" s="271"/>
      <c r="OQ91" s="388">
        <v>0</v>
      </c>
      <c r="OR91" s="181"/>
      <c r="OS91" s="181">
        <f t="shared" si="193"/>
        <v>0</v>
      </c>
      <c r="OT91" s="181">
        <f t="shared" si="194"/>
        <v>0</v>
      </c>
      <c r="OU91" s="271"/>
      <c r="OV91" s="271"/>
      <c r="OW91" s="271">
        <f t="shared" si="123"/>
        <v>0</v>
      </c>
      <c r="OX91" s="271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10.31</v>
      </c>
      <c r="N92" s="71">
        <v>2.0620000000000003</v>
      </c>
      <c r="O92" s="75">
        <v>19.59</v>
      </c>
      <c r="P92" s="71">
        <v>3.9180000000000001</v>
      </c>
      <c r="Q92" s="118"/>
      <c r="R92" s="78"/>
      <c r="S92" s="288"/>
      <c r="T92" s="288"/>
      <c r="U92" s="78"/>
      <c r="V92" s="78"/>
      <c r="W92" s="78">
        <f t="shared" si="125"/>
        <v>29.9</v>
      </c>
      <c r="X92" s="78">
        <f t="shared" si="126"/>
        <v>29.9</v>
      </c>
      <c r="Y92" s="78">
        <v>5</v>
      </c>
      <c r="Z92" s="7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6">
        <v>115</v>
      </c>
      <c r="AL92" s="301">
        <v>34.5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115</v>
      </c>
      <c r="AV92" s="4">
        <f t="shared" si="111"/>
        <v>34.5</v>
      </c>
      <c r="AW92" s="78">
        <v>0</v>
      </c>
      <c r="AX92" s="78">
        <v>0</v>
      </c>
      <c r="AY92" s="281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19</v>
      </c>
      <c r="BF92" s="78">
        <v>2.7056</v>
      </c>
      <c r="BG92" s="305">
        <v>8</v>
      </c>
      <c r="BH92" s="306">
        <v>1.1392</v>
      </c>
      <c r="BI92" s="305"/>
      <c r="BJ92" s="306"/>
      <c r="BK92" s="289">
        <v>3</v>
      </c>
      <c r="BL92" s="78">
        <v>0.42720000000000002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/>
      <c r="CH92" s="287"/>
      <c r="CI92" s="358">
        <v>20.6</v>
      </c>
      <c r="CJ92" s="287">
        <v>6.5</v>
      </c>
      <c r="CK92" s="352"/>
      <c r="CL92" s="352"/>
      <c r="CM92" s="358">
        <v>5.15</v>
      </c>
      <c r="CN92" s="294">
        <v>1.5</v>
      </c>
      <c r="CO92" s="8">
        <f t="shared" si="131"/>
        <v>25.75</v>
      </c>
      <c r="CP92" s="8">
        <f t="shared" si="132"/>
        <v>8</v>
      </c>
      <c r="CQ92" s="367">
        <v>247.40625</v>
      </c>
      <c r="CR92" s="353"/>
      <c r="CS92" s="353"/>
      <c r="CT92" s="270"/>
      <c r="CU92" s="368">
        <v>18.556701030927837</v>
      </c>
      <c r="CV92" s="271"/>
      <c r="CW92" s="369">
        <v>63.814432989690722</v>
      </c>
      <c r="CX92" s="300"/>
      <c r="CY92" s="300"/>
      <c r="CZ92" s="300"/>
      <c r="DA92" s="307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0">
        <v>41.1</v>
      </c>
      <c r="DL92" s="370">
        <v>13.7</v>
      </c>
      <c r="DM92" s="288">
        <f t="shared" si="137"/>
        <v>41.1</v>
      </c>
      <c r="DN92" s="288">
        <f t="shared" si="138"/>
        <v>13.7</v>
      </c>
      <c r="DO92" s="370">
        <v>39.869999999999997</v>
      </c>
      <c r="DP92" s="37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1">
        <v>39.17</v>
      </c>
      <c r="EH92" s="372">
        <v>9.7925000000000004</v>
      </c>
      <c r="EI92" s="91">
        <v>154.63999999999999</v>
      </c>
      <c r="EJ92" s="91">
        <v>38.659999999999997</v>
      </c>
      <c r="EK92" s="288">
        <v>53.61</v>
      </c>
      <c r="EL92" s="291">
        <v>13.4025</v>
      </c>
      <c r="EM92" s="354"/>
      <c r="EN92" s="354"/>
      <c r="EO92" s="292"/>
      <c r="EP92" s="292"/>
      <c r="EQ92" s="8">
        <f t="shared" si="140"/>
        <v>247.42000000000002</v>
      </c>
      <c r="ER92" s="8">
        <f t="shared" si="141"/>
        <v>61.855000000000004</v>
      </c>
      <c r="ES92" s="271"/>
      <c r="ET92" s="271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3">
        <v>31</v>
      </c>
      <c r="FB92" s="293"/>
      <c r="FC92" s="110">
        <v>0</v>
      </c>
      <c r="FD92" s="289"/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71"/>
      <c r="GJ92" s="71"/>
      <c r="GK92" s="294">
        <v>8</v>
      </c>
      <c r="GL92" s="294">
        <v>0</v>
      </c>
      <c r="GM92" s="90">
        <v>0</v>
      </c>
      <c r="GN92" s="90">
        <v>0</v>
      </c>
      <c r="GO92" s="294">
        <v>8</v>
      </c>
      <c r="GP92" s="374">
        <v>0</v>
      </c>
      <c r="GQ92" s="374">
        <v>0</v>
      </c>
      <c r="GR92" s="374">
        <v>0</v>
      </c>
      <c r="GS92" s="90">
        <v>0</v>
      </c>
      <c r="GT92" s="90">
        <v>0</v>
      </c>
      <c r="GU92" s="90">
        <v>4</v>
      </c>
      <c r="GV92" s="90">
        <v>0</v>
      </c>
      <c r="GW92" s="90">
        <v>4</v>
      </c>
      <c r="GX92" s="90">
        <v>0</v>
      </c>
      <c r="GY92" s="90"/>
      <c r="GZ92" s="90"/>
      <c r="HA92" s="266">
        <f t="shared" si="148"/>
        <v>24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3"/>
      <c r="HO92" s="8">
        <f t="shared" si="150"/>
        <v>0</v>
      </c>
      <c r="HP92" s="8">
        <f t="shared" si="151"/>
        <v>0</v>
      </c>
      <c r="HQ92" s="358">
        <v>565</v>
      </c>
      <c r="HR92" s="266"/>
      <c r="HS92" s="358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18"/>
      <c r="HZ92" s="318"/>
      <c r="IA92" s="278"/>
      <c r="IB92" s="274"/>
      <c r="IC92" s="181">
        <v>8.9</v>
      </c>
      <c r="ID92" s="294">
        <v>2.2250000000000001</v>
      </c>
      <c r="IE92" s="279"/>
      <c r="IF92" s="279"/>
      <c r="IG92" s="8">
        <f t="shared" si="154"/>
        <v>8.9</v>
      </c>
      <c r="IH92" s="8">
        <f t="shared" si="155"/>
        <v>2.2250000000000001</v>
      </c>
      <c r="II92" s="8">
        <v>205</v>
      </c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0"/>
      <c r="JF92" s="320"/>
      <c r="JG92" s="8">
        <f t="shared" si="156"/>
        <v>20.62</v>
      </c>
      <c r="JH92" s="8">
        <f t="shared" si="157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294"/>
      <c r="JN92" s="294"/>
      <c r="JO92" s="358">
        <v>51.55</v>
      </c>
      <c r="JP92" s="294">
        <v>11</v>
      </c>
      <c r="JQ92" s="358">
        <v>44.33</v>
      </c>
      <c r="JR92" s="294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88"/>
      <c r="KR92" s="4"/>
      <c r="KS92" s="4"/>
      <c r="KT92" s="4"/>
      <c r="KU92" s="1">
        <f t="shared" si="163"/>
        <v>0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294">
        <v>0</v>
      </c>
      <c r="LM92" s="79">
        <v>24.02</v>
      </c>
      <c r="LN92" s="376">
        <v>0</v>
      </c>
      <c r="LO92" s="79">
        <v>6.5750000000000002</v>
      </c>
      <c r="LP92" s="386">
        <v>0</v>
      </c>
      <c r="LQ92" s="75"/>
      <c r="LR92" s="297"/>
      <c r="LS92" s="285"/>
      <c r="LT92" s="285"/>
      <c r="LU92" s="4">
        <f t="shared" si="171"/>
        <v>54.795000000000002</v>
      </c>
      <c r="LV92" s="4">
        <f t="shared" si="172"/>
        <v>0</v>
      </c>
      <c r="LW92" s="286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8">
        <v>25.75</v>
      </c>
      <c r="MF92" s="313"/>
      <c r="MG92" s="75">
        <v>35.020000000000003</v>
      </c>
      <c r="MH92" s="74"/>
      <c r="MI92" s="9"/>
      <c r="MJ92" s="4"/>
      <c r="MK92" s="4">
        <f t="shared" si="175"/>
        <v>60.77</v>
      </c>
      <c r="ML92" s="4">
        <f t="shared" si="176"/>
        <v>0</v>
      </c>
      <c r="MM92" s="379">
        <v>0</v>
      </c>
      <c r="MN92" s="380">
        <v>0</v>
      </c>
      <c r="MO92" s="110">
        <v>0</v>
      </c>
      <c r="MP92" s="295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80">
        <v>6.65</v>
      </c>
      <c r="NB92" s="381">
        <v>0.9</v>
      </c>
      <c r="NC92" s="4">
        <f t="shared" si="183"/>
        <v>6.65</v>
      </c>
      <c r="ND92" s="4">
        <f t="shared" si="184"/>
        <v>0.9</v>
      </c>
      <c r="NE92" s="271"/>
      <c r="NF92" s="271"/>
      <c r="NG92" s="271">
        <f t="shared" si="185"/>
        <v>0</v>
      </c>
      <c r="NH92" s="271">
        <f t="shared" si="186"/>
        <v>0</v>
      </c>
      <c r="NI92" s="271"/>
      <c r="NJ92" s="271"/>
      <c r="NK92" s="271">
        <f t="shared" si="187"/>
        <v>0</v>
      </c>
      <c r="NL92" s="271">
        <f t="shared" si="188"/>
        <v>0</v>
      </c>
      <c r="NM92" s="269"/>
      <c r="NN92" s="271"/>
      <c r="NO92" s="271">
        <f t="shared" si="189"/>
        <v>0</v>
      </c>
      <c r="NP92" s="271">
        <f t="shared" si="190"/>
        <v>0</v>
      </c>
      <c r="NQ92" s="382">
        <v>0</v>
      </c>
      <c r="NR92" s="351"/>
      <c r="NS92" s="382">
        <v>0</v>
      </c>
      <c r="NT92" s="351"/>
      <c r="NU92" s="382">
        <v>0</v>
      </c>
      <c r="NV92" s="351"/>
      <c r="NW92" s="382">
        <v>0</v>
      </c>
      <c r="NX92" s="351"/>
      <c r="NY92" s="382">
        <v>0</v>
      </c>
      <c r="NZ92" s="351"/>
      <c r="OA92" s="4">
        <f t="shared" si="121"/>
        <v>0</v>
      </c>
      <c r="OB92" s="4">
        <f t="shared" si="122"/>
        <v>0</v>
      </c>
      <c r="OC92" s="74">
        <v>0</v>
      </c>
      <c r="OD92" s="4"/>
      <c r="OE92" s="384">
        <v>0</v>
      </c>
      <c r="OF92" s="4"/>
      <c r="OG92" s="384">
        <v>0</v>
      </c>
      <c r="OH92" s="4"/>
      <c r="OI92" s="74">
        <v>0</v>
      </c>
      <c r="OJ92" s="4"/>
      <c r="OK92" s="4">
        <f t="shared" si="191"/>
        <v>0</v>
      </c>
      <c r="OL92" s="4">
        <f t="shared" si="192"/>
        <v>0</v>
      </c>
      <c r="OM92" s="387">
        <v>0</v>
      </c>
      <c r="ON92" s="271"/>
      <c r="OO92" s="388">
        <v>0</v>
      </c>
      <c r="OP92" s="271"/>
      <c r="OQ92" s="388">
        <v>0</v>
      </c>
      <c r="OR92" s="181"/>
      <c r="OS92" s="181">
        <f t="shared" si="193"/>
        <v>0</v>
      </c>
      <c r="OT92" s="181">
        <f t="shared" si="194"/>
        <v>0</v>
      </c>
      <c r="OU92" s="271"/>
      <c r="OV92" s="271"/>
      <c r="OW92" s="271">
        <f t="shared" si="123"/>
        <v>0</v>
      </c>
      <c r="OX92" s="271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10.31</v>
      </c>
      <c r="N93" s="71">
        <v>2.0620000000000003</v>
      </c>
      <c r="O93" s="75">
        <v>19.59</v>
      </c>
      <c r="P93" s="71">
        <v>3.9180000000000001</v>
      </c>
      <c r="Q93" s="118"/>
      <c r="R93" s="78"/>
      <c r="S93" s="288"/>
      <c r="T93" s="288"/>
      <c r="U93" s="78"/>
      <c r="V93" s="78"/>
      <c r="W93" s="78">
        <f t="shared" si="125"/>
        <v>29.9</v>
      </c>
      <c r="X93" s="78">
        <f t="shared" si="126"/>
        <v>29.9</v>
      </c>
      <c r="Y93" s="78">
        <v>5</v>
      </c>
      <c r="Z93" s="7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6">
        <v>115</v>
      </c>
      <c r="AL93" s="301">
        <v>34.5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115</v>
      </c>
      <c r="AV93" s="4">
        <f t="shared" si="111"/>
        <v>34.5</v>
      </c>
      <c r="AW93" s="78">
        <v>0</v>
      </c>
      <c r="AX93" s="78">
        <v>0</v>
      </c>
      <c r="AY93" s="281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19</v>
      </c>
      <c r="BF93" s="78">
        <v>2.7056</v>
      </c>
      <c r="BG93" s="305">
        <v>8</v>
      </c>
      <c r="BH93" s="306">
        <v>1.1392</v>
      </c>
      <c r="BI93" s="305"/>
      <c r="BJ93" s="306"/>
      <c r="BK93" s="289">
        <v>3</v>
      </c>
      <c r="BL93" s="78">
        <v>0.42720000000000002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/>
      <c r="CH93" s="287"/>
      <c r="CI93" s="358">
        <v>20.6</v>
      </c>
      <c r="CJ93" s="287">
        <v>6.5</v>
      </c>
      <c r="CK93" s="352"/>
      <c r="CL93" s="352"/>
      <c r="CM93" s="358">
        <v>5.15</v>
      </c>
      <c r="CN93" s="294">
        <v>1.5</v>
      </c>
      <c r="CO93" s="8">
        <f t="shared" si="131"/>
        <v>25.75</v>
      </c>
      <c r="CP93" s="8">
        <f t="shared" si="132"/>
        <v>8</v>
      </c>
      <c r="CQ93" s="367">
        <v>247.40625</v>
      </c>
      <c r="CR93" s="353"/>
      <c r="CS93" s="353"/>
      <c r="CT93" s="270"/>
      <c r="CU93" s="368">
        <v>18.556701030927837</v>
      </c>
      <c r="CV93" s="271"/>
      <c r="CW93" s="369">
        <v>63.814432989690722</v>
      </c>
      <c r="CX93" s="300"/>
      <c r="CY93" s="300"/>
      <c r="CZ93" s="300"/>
      <c r="DA93" s="307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0">
        <v>41.1</v>
      </c>
      <c r="DL93" s="370">
        <v>13.7</v>
      </c>
      <c r="DM93" s="288">
        <f t="shared" si="137"/>
        <v>41.1</v>
      </c>
      <c r="DN93" s="288">
        <f t="shared" si="138"/>
        <v>13.7</v>
      </c>
      <c r="DO93" s="370">
        <v>39.869999999999997</v>
      </c>
      <c r="DP93" s="37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1">
        <v>39.17</v>
      </c>
      <c r="EH93" s="372">
        <v>9.7925000000000004</v>
      </c>
      <c r="EI93" s="91">
        <v>154.63999999999999</v>
      </c>
      <c r="EJ93" s="91">
        <v>38.659999999999997</v>
      </c>
      <c r="EK93" s="288">
        <v>53.61</v>
      </c>
      <c r="EL93" s="291">
        <v>13.4025</v>
      </c>
      <c r="EM93" s="354"/>
      <c r="EN93" s="354"/>
      <c r="EO93" s="292"/>
      <c r="EP93" s="292"/>
      <c r="EQ93" s="8">
        <f t="shared" si="140"/>
        <v>247.42000000000002</v>
      </c>
      <c r="ER93" s="8">
        <f t="shared" si="141"/>
        <v>61.855000000000004</v>
      </c>
      <c r="ES93" s="271"/>
      <c r="ET93" s="271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3">
        <v>31</v>
      </c>
      <c r="FB93" s="293"/>
      <c r="FC93" s="110">
        <v>0</v>
      </c>
      <c r="FD93" s="289"/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71"/>
      <c r="GJ93" s="71"/>
      <c r="GK93" s="294">
        <v>8</v>
      </c>
      <c r="GL93" s="294">
        <v>0</v>
      </c>
      <c r="GM93" s="90">
        <v>0</v>
      </c>
      <c r="GN93" s="90">
        <v>0</v>
      </c>
      <c r="GO93" s="294">
        <v>8</v>
      </c>
      <c r="GP93" s="374">
        <v>0</v>
      </c>
      <c r="GQ93" s="374">
        <v>0</v>
      </c>
      <c r="GR93" s="374">
        <v>0</v>
      </c>
      <c r="GS93" s="90">
        <v>0</v>
      </c>
      <c r="GT93" s="90">
        <v>0</v>
      </c>
      <c r="GU93" s="90">
        <v>4</v>
      </c>
      <c r="GV93" s="90">
        <v>0</v>
      </c>
      <c r="GW93" s="90">
        <v>4</v>
      </c>
      <c r="GX93" s="90">
        <v>0</v>
      </c>
      <c r="GY93" s="90"/>
      <c r="GZ93" s="90"/>
      <c r="HA93" s="266">
        <f t="shared" si="148"/>
        <v>24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3"/>
      <c r="HO93" s="8">
        <f t="shared" si="150"/>
        <v>0</v>
      </c>
      <c r="HP93" s="8">
        <f t="shared" si="151"/>
        <v>0</v>
      </c>
      <c r="HQ93" s="358">
        <v>565</v>
      </c>
      <c r="HR93" s="266"/>
      <c r="HS93" s="358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18"/>
      <c r="HZ93" s="318"/>
      <c r="IA93" s="278"/>
      <c r="IB93" s="274"/>
      <c r="IC93" s="181">
        <v>8.9</v>
      </c>
      <c r="ID93" s="294">
        <v>2.2250000000000001</v>
      </c>
      <c r="IE93" s="279"/>
      <c r="IF93" s="279"/>
      <c r="IG93" s="8">
        <f t="shared" si="154"/>
        <v>8.9</v>
      </c>
      <c r="IH93" s="8">
        <f t="shared" si="155"/>
        <v>2.2250000000000001</v>
      </c>
      <c r="II93" s="8">
        <v>205</v>
      </c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0"/>
      <c r="JF93" s="320"/>
      <c r="JG93" s="8">
        <f t="shared" si="156"/>
        <v>20.62</v>
      </c>
      <c r="JH93" s="8">
        <f t="shared" si="157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294"/>
      <c r="JN93" s="294"/>
      <c r="JO93" s="358">
        <v>51.55</v>
      </c>
      <c r="JP93" s="294">
        <v>11</v>
      </c>
      <c r="JQ93" s="358">
        <v>44.33</v>
      </c>
      <c r="JR93" s="294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88"/>
      <c r="KR93" s="4"/>
      <c r="KS93" s="4"/>
      <c r="KT93" s="4"/>
      <c r="KU93" s="1">
        <f t="shared" si="163"/>
        <v>0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294">
        <v>0</v>
      </c>
      <c r="LM93" s="79">
        <v>24.02</v>
      </c>
      <c r="LN93" s="376">
        <v>0</v>
      </c>
      <c r="LO93" s="79">
        <v>6.5750000000000002</v>
      </c>
      <c r="LP93" s="386">
        <v>0</v>
      </c>
      <c r="LQ93" s="75"/>
      <c r="LR93" s="297"/>
      <c r="LS93" s="285"/>
      <c r="LT93" s="285"/>
      <c r="LU93" s="4">
        <f t="shared" si="171"/>
        <v>54.795000000000002</v>
      </c>
      <c r="LV93" s="4">
        <f t="shared" si="172"/>
        <v>0</v>
      </c>
      <c r="LW93" s="286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8">
        <v>25.75</v>
      </c>
      <c r="MF93" s="313"/>
      <c r="MG93" s="75">
        <v>35.020000000000003</v>
      </c>
      <c r="MH93" s="74"/>
      <c r="MI93" s="9"/>
      <c r="MJ93" s="4"/>
      <c r="MK93" s="4">
        <f t="shared" si="175"/>
        <v>60.77</v>
      </c>
      <c r="ML93" s="4">
        <f t="shared" si="176"/>
        <v>0</v>
      </c>
      <c r="MM93" s="379">
        <v>0</v>
      </c>
      <c r="MN93" s="380">
        <v>0</v>
      </c>
      <c r="MO93" s="110">
        <v>0</v>
      </c>
      <c r="MP93" s="295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80">
        <v>6.65</v>
      </c>
      <c r="NB93" s="381">
        <v>0.9</v>
      </c>
      <c r="NC93" s="4">
        <f t="shared" si="183"/>
        <v>6.65</v>
      </c>
      <c r="ND93" s="4">
        <f t="shared" si="184"/>
        <v>0.9</v>
      </c>
      <c r="NE93" s="271"/>
      <c r="NF93" s="271"/>
      <c r="NG93" s="271">
        <f t="shared" si="185"/>
        <v>0</v>
      </c>
      <c r="NH93" s="271">
        <f t="shared" si="186"/>
        <v>0</v>
      </c>
      <c r="NI93" s="271"/>
      <c r="NJ93" s="271"/>
      <c r="NK93" s="271">
        <f t="shared" si="187"/>
        <v>0</v>
      </c>
      <c r="NL93" s="271">
        <f t="shared" si="188"/>
        <v>0</v>
      </c>
      <c r="NM93" s="269"/>
      <c r="NN93" s="271"/>
      <c r="NO93" s="271">
        <f t="shared" si="189"/>
        <v>0</v>
      </c>
      <c r="NP93" s="271">
        <f t="shared" si="190"/>
        <v>0</v>
      </c>
      <c r="NQ93" s="382">
        <v>0</v>
      </c>
      <c r="NR93" s="351"/>
      <c r="NS93" s="382">
        <v>0</v>
      </c>
      <c r="NT93" s="351"/>
      <c r="NU93" s="382">
        <v>0</v>
      </c>
      <c r="NV93" s="351"/>
      <c r="NW93" s="382">
        <v>0</v>
      </c>
      <c r="NX93" s="351"/>
      <c r="NY93" s="382">
        <v>0</v>
      </c>
      <c r="NZ93" s="351"/>
      <c r="OA93" s="4">
        <f t="shared" si="121"/>
        <v>0</v>
      </c>
      <c r="OB93" s="4">
        <f t="shared" si="122"/>
        <v>0</v>
      </c>
      <c r="OC93" s="74">
        <v>0</v>
      </c>
      <c r="OD93" s="4"/>
      <c r="OE93" s="384">
        <v>0</v>
      </c>
      <c r="OF93" s="4"/>
      <c r="OG93" s="384">
        <v>0</v>
      </c>
      <c r="OH93" s="4"/>
      <c r="OI93" s="74">
        <v>0</v>
      </c>
      <c r="OJ93" s="4"/>
      <c r="OK93" s="4">
        <f t="shared" si="191"/>
        <v>0</v>
      </c>
      <c r="OL93" s="4">
        <f t="shared" si="192"/>
        <v>0</v>
      </c>
      <c r="OM93" s="387">
        <v>0</v>
      </c>
      <c r="ON93" s="271"/>
      <c r="OO93" s="388">
        <v>0</v>
      </c>
      <c r="OP93" s="271"/>
      <c r="OQ93" s="388">
        <v>0</v>
      </c>
      <c r="OR93" s="181"/>
      <c r="OS93" s="181">
        <f t="shared" si="193"/>
        <v>0</v>
      </c>
      <c r="OT93" s="181">
        <f t="shared" si="194"/>
        <v>0</v>
      </c>
      <c r="OU93" s="271"/>
      <c r="OV93" s="271"/>
      <c r="OW93" s="271">
        <f t="shared" si="123"/>
        <v>0</v>
      </c>
      <c r="OX93" s="271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10.31</v>
      </c>
      <c r="N94" s="71">
        <v>2.0620000000000003</v>
      </c>
      <c r="O94" s="75">
        <v>19.59</v>
      </c>
      <c r="P94" s="71">
        <v>3.9180000000000001</v>
      </c>
      <c r="Q94" s="118"/>
      <c r="R94" s="78"/>
      <c r="S94" s="288"/>
      <c r="T94" s="288"/>
      <c r="U94" s="78"/>
      <c r="V94" s="78"/>
      <c r="W94" s="78">
        <f t="shared" si="125"/>
        <v>29.9</v>
      </c>
      <c r="X94" s="78">
        <f t="shared" si="126"/>
        <v>29.9</v>
      </c>
      <c r="Y94" s="78">
        <v>5</v>
      </c>
      <c r="Z94" s="7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6">
        <v>115</v>
      </c>
      <c r="AL94" s="301">
        <v>34.5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115</v>
      </c>
      <c r="AV94" s="4">
        <f t="shared" si="111"/>
        <v>34.5</v>
      </c>
      <c r="AW94" s="78">
        <v>0</v>
      </c>
      <c r="AX94" s="78">
        <v>0</v>
      </c>
      <c r="AY94" s="281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19</v>
      </c>
      <c r="BF94" s="78">
        <v>2.7056</v>
      </c>
      <c r="BG94" s="305">
        <v>8</v>
      </c>
      <c r="BH94" s="306">
        <v>1.1392</v>
      </c>
      <c r="BI94" s="305"/>
      <c r="BJ94" s="306"/>
      <c r="BK94" s="289">
        <v>3</v>
      </c>
      <c r="BL94" s="78">
        <v>0.42720000000000002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/>
      <c r="CH94" s="287"/>
      <c r="CI94" s="358">
        <v>20.6</v>
      </c>
      <c r="CJ94" s="287">
        <v>6.5</v>
      </c>
      <c r="CK94" s="352"/>
      <c r="CL94" s="352"/>
      <c r="CM94" s="358">
        <v>5.15</v>
      </c>
      <c r="CN94" s="294">
        <v>1.5</v>
      </c>
      <c r="CO94" s="8">
        <f t="shared" si="131"/>
        <v>25.75</v>
      </c>
      <c r="CP94" s="8">
        <f t="shared" si="132"/>
        <v>8</v>
      </c>
      <c r="CQ94" s="367">
        <v>247.40625</v>
      </c>
      <c r="CR94" s="353"/>
      <c r="CS94" s="353"/>
      <c r="CT94" s="270"/>
      <c r="CU94" s="368">
        <v>18.556701030927837</v>
      </c>
      <c r="CV94" s="271"/>
      <c r="CW94" s="369">
        <v>63.814432989690722</v>
      </c>
      <c r="CX94" s="300"/>
      <c r="CY94" s="300"/>
      <c r="CZ94" s="300"/>
      <c r="DA94" s="307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0">
        <v>41.1</v>
      </c>
      <c r="DL94" s="370">
        <v>13.7</v>
      </c>
      <c r="DM94" s="288">
        <f t="shared" si="137"/>
        <v>41.1</v>
      </c>
      <c r="DN94" s="288">
        <f t="shared" si="138"/>
        <v>13.7</v>
      </c>
      <c r="DO94" s="370">
        <v>39.869999999999997</v>
      </c>
      <c r="DP94" s="37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1">
        <v>39.17</v>
      </c>
      <c r="EH94" s="372">
        <v>9.7925000000000004</v>
      </c>
      <c r="EI94" s="91">
        <v>154.63999999999999</v>
      </c>
      <c r="EJ94" s="91">
        <v>38.659999999999997</v>
      </c>
      <c r="EK94" s="288">
        <v>53.61</v>
      </c>
      <c r="EL94" s="291">
        <v>13.4025</v>
      </c>
      <c r="EM94" s="354"/>
      <c r="EN94" s="354"/>
      <c r="EO94" s="292"/>
      <c r="EP94" s="292"/>
      <c r="EQ94" s="8">
        <f t="shared" si="140"/>
        <v>247.42000000000002</v>
      </c>
      <c r="ER94" s="8">
        <f t="shared" si="141"/>
        <v>61.855000000000004</v>
      </c>
      <c r="ES94" s="271"/>
      <c r="ET94" s="271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3">
        <v>31</v>
      </c>
      <c r="FB94" s="293"/>
      <c r="FC94" s="110">
        <v>0</v>
      </c>
      <c r="FD94" s="289"/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71"/>
      <c r="GJ94" s="71"/>
      <c r="GK94" s="294">
        <v>8</v>
      </c>
      <c r="GL94" s="294">
        <v>0</v>
      </c>
      <c r="GM94" s="90">
        <v>0</v>
      </c>
      <c r="GN94" s="90">
        <v>0</v>
      </c>
      <c r="GO94" s="294">
        <v>8</v>
      </c>
      <c r="GP94" s="374">
        <v>0</v>
      </c>
      <c r="GQ94" s="374">
        <v>0</v>
      </c>
      <c r="GR94" s="374">
        <v>0</v>
      </c>
      <c r="GS94" s="90">
        <v>0</v>
      </c>
      <c r="GT94" s="90">
        <v>0</v>
      </c>
      <c r="GU94" s="90">
        <v>4</v>
      </c>
      <c r="GV94" s="90">
        <v>0</v>
      </c>
      <c r="GW94" s="90">
        <v>4</v>
      </c>
      <c r="GX94" s="90">
        <v>0</v>
      </c>
      <c r="GY94" s="90"/>
      <c r="GZ94" s="90"/>
      <c r="HA94" s="266">
        <f t="shared" si="148"/>
        <v>24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3"/>
      <c r="HO94" s="8">
        <f t="shared" si="150"/>
        <v>0</v>
      </c>
      <c r="HP94" s="8">
        <f t="shared" si="151"/>
        <v>0</v>
      </c>
      <c r="HQ94" s="358">
        <v>565</v>
      </c>
      <c r="HR94" s="266"/>
      <c r="HS94" s="358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18"/>
      <c r="HZ94" s="318"/>
      <c r="IA94" s="278"/>
      <c r="IB94" s="274"/>
      <c r="IC94" s="181">
        <v>8.9</v>
      </c>
      <c r="ID94" s="294">
        <v>2.2250000000000001</v>
      </c>
      <c r="IE94" s="279"/>
      <c r="IF94" s="279"/>
      <c r="IG94" s="8">
        <f t="shared" si="154"/>
        <v>8.9</v>
      </c>
      <c r="IH94" s="8">
        <f t="shared" si="155"/>
        <v>2.2250000000000001</v>
      </c>
      <c r="II94" s="8">
        <v>205</v>
      </c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0"/>
      <c r="JF94" s="320"/>
      <c r="JG94" s="8">
        <f t="shared" si="156"/>
        <v>20.62</v>
      </c>
      <c r="JH94" s="8">
        <f t="shared" si="157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294"/>
      <c r="JN94" s="294"/>
      <c r="JO94" s="358">
        <v>51.55</v>
      </c>
      <c r="JP94" s="294">
        <v>11</v>
      </c>
      <c r="JQ94" s="358">
        <v>44.33</v>
      </c>
      <c r="JR94" s="294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88"/>
      <c r="KR94" s="4"/>
      <c r="KS94" s="4"/>
      <c r="KT94" s="4"/>
      <c r="KU94" s="1">
        <f t="shared" si="163"/>
        <v>0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294">
        <v>0</v>
      </c>
      <c r="LM94" s="79">
        <v>24.02</v>
      </c>
      <c r="LN94" s="376">
        <v>0</v>
      </c>
      <c r="LO94" s="79">
        <v>6.5750000000000002</v>
      </c>
      <c r="LP94" s="386">
        <v>0</v>
      </c>
      <c r="LQ94" s="75"/>
      <c r="LR94" s="297"/>
      <c r="LS94" s="285"/>
      <c r="LT94" s="285"/>
      <c r="LU94" s="4">
        <f t="shared" si="171"/>
        <v>54.795000000000002</v>
      </c>
      <c r="LV94" s="4">
        <f t="shared" si="172"/>
        <v>0</v>
      </c>
      <c r="LW94" s="286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8">
        <v>25.75</v>
      </c>
      <c r="MF94" s="313"/>
      <c r="MG94" s="75">
        <v>35.020000000000003</v>
      </c>
      <c r="MH94" s="74"/>
      <c r="MI94" s="9"/>
      <c r="MJ94" s="4"/>
      <c r="MK94" s="4">
        <f t="shared" si="175"/>
        <v>60.77</v>
      </c>
      <c r="ML94" s="4">
        <f t="shared" si="176"/>
        <v>0</v>
      </c>
      <c r="MM94" s="379">
        <v>0</v>
      </c>
      <c r="MN94" s="380">
        <v>0</v>
      </c>
      <c r="MO94" s="110">
        <v>0</v>
      </c>
      <c r="MP94" s="295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80">
        <v>6.65</v>
      </c>
      <c r="NB94" s="381">
        <v>0.9</v>
      </c>
      <c r="NC94" s="4">
        <f t="shared" si="183"/>
        <v>6.65</v>
      </c>
      <c r="ND94" s="4">
        <f t="shared" si="184"/>
        <v>0.9</v>
      </c>
      <c r="NE94" s="271"/>
      <c r="NF94" s="271"/>
      <c r="NG94" s="271">
        <f t="shared" si="185"/>
        <v>0</v>
      </c>
      <c r="NH94" s="271">
        <f t="shared" si="186"/>
        <v>0</v>
      </c>
      <c r="NI94" s="271"/>
      <c r="NJ94" s="271"/>
      <c r="NK94" s="271">
        <f t="shared" si="187"/>
        <v>0</v>
      </c>
      <c r="NL94" s="271">
        <f t="shared" si="188"/>
        <v>0</v>
      </c>
      <c r="NM94" s="269"/>
      <c r="NN94" s="271"/>
      <c r="NO94" s="271">
        <f t="shared" si="189"/>
        <v>0</v>
      </c>
      <c r="NP94" s="271">
        <f t="shared" si="190"/>
        <v>0</v>
      </c>
      <c r="NQ94" s="382">
        <v>0</v>
      </c>
      <c r="NR94" s="351"/>
      <c r="NS94" s="382">
        <v>0</v>
      </c>
      <c r="NT94" s="351"/>
      <c r="NU94" s="382">
        <v>0</v>
      </c>
      <c r="NV94" s="351"/>
      <c r="NW94" s="382">
        <v>0</v>
      </c>
      <c r="NX94" s="351"/>
      <c r="NY94" s="382">
        <v>0</v>
      </c>
      <c r="NZ94" s="351"/>
      <c r="OA94" s="4">
        <f t="shared" si="121"/>
        <v>0</v>
      </c>
      <c r="OB94" s="4">
        <f t="shared" si="122"/>
        <v>0</v>
      </c>
      <c r="OC94" s="74">
        <v>0</v>
      </c>
      <c r="OD94" s="4"/>
      <c r="OE94" s="384">
        <v>0</v>
      </c>
      <c r="OF94" s="4"/>
      <c r="OG94" s="384">
        <v>0</v>
      </c>
      <c r="OH94" s="4"/>
      <c r="OI94" s="74">
        <v>0</v>
      </c>
      <c r="OJ94" s="4"/>
      <c r="OK94" s="4">
        <f t="shared" si="191"/>
        <v>0</v>
      </c>
      <c r="OL94" s="4">
        <f t="shared" si="192"/>
        <v>0</v>
      </c>
      <c r="OM94" s="387">
        <v>0</v>
      </c>
      <c r="ON94" s="271"/>
      <c r="OO94" s="388">
        <v>0</v>
      </c>
      <c r="OP94" s="271"/>
      <c r="OQ94" s="388">
        <v>0</v>
      </c>
      <c r="OR94" s="181"/>
      <c r="OS94" s="181">
        <f t="shared" si="193"/>
        <v>0</v>
      </c>
      <c r="OT94" s="181">
        <f t="shared" si="194"/>
        <v>0</v>
      </c>
      <c r="OU94" s="271"/>
      <c r="OV94" s="271"/>
      <c r="OW94" s="271">
        <f t="shared" si="123"/>
        <v>0</v>
      </c>
      <c r="OX94" s="271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10.31</v>
      </c>
      <c r="N95" s="71">
        <v>2.0620000000000003</v>
      </c>
      <c r="O95" s="75">
        <v>19.59</v>
      </c>
      <c r="P95" s="71">
        <v>3.9180000000000001</v>
      </c>
      <c r="Q95" s="118"/>
      <c r="R95" s="78"/>
      <c r="S95" s="288"/>
      <c r="T95" s="288"/>
      <c r="U95" s="78"/>
      <c r="V95" s="78"/>
      <c r="W95" s="78">
        <f t="shared" si="125"/>
        <v>29.9</v>
      </c>
      <c r="X95" s="78">
        <f t="shared" si="126"/>
        <v>29.9</v>
      </c>
      <c r="Y95" s="78">
        <v>5</v>
      </c>
      <c r="Z95" s="7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6">
        <v>115</v>
      </c>
      <c r="AL95" s="301">
        <v>34.5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115</v>
      </c>
      <c r="AV95" s="4">
        <f t="shared" si="111"/>
        <v>34.5</v>
      </c>
      <c r="AW95" s="78">
        <v>0</v>
      </c>
      <c r="AX95" s="78">
        <v>0</v>
      </c>
      <c r="AY95" s="281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19</v>
      </c>
      <c r="BF95" s="78">
        <v>2.7056</v>
      </c>
      <c r="BG95" s="305">
        <v>8</v>
      </c>
      <c r="BH95" s="306">
        <v>1.1392</v>
      </c>
      <c r="BI95" s="305"/>
      <c r="BJ95" s="306"/>
      <c r="BK95" s="289">
        <v>3</v>
      </c>
      <c r="BL95" s="78">
        <v>0.42720000000000002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/>
      <c r="CH95" s="287"/>
      <c r="CI95" s="358">
        <v>20.6</v>
      </c>
      <c r="CJ95" s="287">
        <v>6.5</v>
      </c>
      <c r="CK95" s="352"/>
      <c r="CL95" s="352"/>
      <c r="CM95" s="358">
        <v>5.15</v>
      </c>
      <c r="CN95" s="294">
        <v>1.5</v>
      </c>
      <c r="CO95" s="8">
        <f t="shared" si="131"/>
        <v>25.75</v>
      </c>
      <c r="CP95" s="8">
        <f t="shared" si="132"/>
        <v>8</v>
      </c>
      <c r="CQ95" s="367">
        <v>247.40625</v>
      </c>
      <c r="CR95" s="353"/>
      <c r="CS95" s="353"/>
      <c r="CT95" s="270"/>
      <c r="CU95" s="368">
        <v>18.556701030927837</v>
      </c>
      <c r="CV95" s="271"/>
      <c r="CW95" s="369">
        <v>63.814432989690722</v>
      </c>
      <c r="CX95" s="300"/>
      <c r="CY95" s="300"/>
      <c r="CZ95" s="300"/>
      <c r="DA95" s="307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0">
        <v>41.1</v>
      </c>
      <c r="DL95" s="370">
        <v>13.7</v>
      </c>
      <c r="DM95" s="288">
        <f t="shared" si="137"/>
        <v>41.1</v>
      </c>
      <c r="DN95" s="288">
        <f t="shared" si="138"/>
        <v>13.7</v>
      </c>
      <c r="DO95" s="370">
        <v>39.869999999999997</v>
      </c>
      <c r="DP95" s="37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1">
        <v>39.17</v>
      </c>
      <c r="EH95" s="372">
        <v>9.7925000000000004</v>
      </c>
      <c r="EI95" s="91">
        <v>154.63999999999999</v>
      </c>
      <c r="EJ95" s="91">
        <v>38.659999999999997</v>
      </c>
      <c r="EK95" s="288">
        <v>53.61</v>
      </c>
      <c r="EL95" s="291">
        <v>13.4025</v>
      </c>
      <c r="EM95" s="354"/>
      <c r="EN95" s="354"/>
      <c r="EO95" s="292"/>
      <c r="EP95" s="292"/>
      <c r="EQ95" s="8">
        <f t="shared" si="140"/>
        <v>247.42000000000002</v>
      </c>
      <c r="ER95" s="8">
        <f t="shared" si="141"/>
        <v>61.855000000000004</v>
      </c>
      <c r="ES95" s="271"/>
      <c r="ET95" s="271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3">
        <v>31</v>
      </c>
      <c r="FB95" s="293"/>
      <c r="FC95" s="110">
        <v>0</v>
      </c>
      <c r="FD95" s="289"/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71"/>
      <c r="GJ95" s="71"/>
      <c r="GK95" s="294">
        <v>8</v>
      </c>
      <c r="GL95" s="294">
        <v>0</v>
      </c>
      <c r="GM95" s="90">
        <v>0</v>
      </c>
      <c r="GN95" s="90">
        <v>0</v>
      </c>
      <c r="GO95" s="294">
        <v>8</v>
      </c>
      <c r="GP95" s="374">
        <v>0</v>
      </c>
      <c r="GQ95" s="374">
        <v>0</v>
      </c>
      <c r="GR95" s="374">
        <v>0</v>
      </c>
      <c r="GS95" s="90">
        <v>0</v>
      </c>
      <c r="GT95" s="90">
        <v>0</v>
      </c>
      <c r="GU95" s="90">
        <v>4</v>
      </c>
      <c r="GV95" s="90">
        <v>0</v>
      </c>
      <c r="GW95" s="90">
        <v>4</v>
      </c>
      <c r="GX95" s="90">
        <v>0</v>
      </c>
      <c r="GY95" s="90"/>
      <c r="GZ95" s="90"/>
      <c r="HA95" s="266">
        <f t="shared" si="148"/>
        <v>24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3"/>
      <c r="HO95" s="8">
        <f t="shared" si="150"/>
        <v>0</v>
      </c>
      <c r="HP95" s="8">
        <f t="shared" si="151"/>
        <v>0</v>
      </c>
      <c r="HQ95" s="358">
        <v>565</v>
      </c>
      <c r="HR95" s="266"/>
      <c r="HS95" s="358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18"/>
      <c r="HZ95" s="318"/>
      <c r="IA95" s="278"/>
      <c r="IB95" s="274"/>
      <c r="IC95" s="181">
        <v>8.9</v>
      </c>
      <c r="ID95" s="294">
        <v>2.2250000000000001</v>
      </c>
      <c r="IE95" s="279"/>
      <c r="IF95" s="279"/>
      <c r="IG95" s="8">
        <f t="shared" si="154"/>
        <v>8.9</v>
      </c>
      <c r="IH95" s="8">
        <f t="shared" si="155"/>
        <v>2.2250000000000001</v>
      </c>
      <c r="II95" s="8">
        <v>205</v>
      </c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0"/>
      <c r="JF95" s="320"/>
      <c r="JG95" s="8">
        <f t="shared" si="156"/>
        <v>20.62</v>
      </c>
      <c r="JH95" s="8">
        <f t="shared" si="157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294"/>
      <c r="JN95" s="294"/>
      <c r="JO95" s="358">
        <v>51.55</v>
      </c>
      <c r="JP95" s="294">
        <v>11</v>
      </c>
      <c r="JQ95" s="358">
        <v>44.33</v>
      </c>
      <c r="JR95" s="294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88"/>
      <c r="KR95" s="4"/>
      <c r="KS95" s="4"/>
      <c r="KT95" s="4"/>
      <c r="KU95" s="1">
        <f t="shared" si="163"/>
        <v>0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294">
        <v>0</v>
      </c>
      <c r="LM95" s="79">
        <v>24.02</v>
      </c>
      <c r="LN95" s="376">
        <v>0</v>
      </c>
      <c r="LO95" s="79">
        <v>6.5750000000000002</v>
      </c>
      <c r="LP95" s="386">
        <v>0</v>
      </c>
      <c r="LQ95" s="75"/>
      <c r="LR95" s="297"/>
      <c r="LS95" s="285"/>
      <c r="LT95" s="285"/>
      <c r="LU95" s="4">
        <f t="shared" si="171"/>
        <v>54.795000000000002</v>
      </c>
      <c r="LV95" s="4">
        <f t="shared" si="172"/>
        <v>0</v>
      </c>
      <c r="LW95" s="286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8">
        <v>25.75</v>
      </c>
      <c r="MF95" s="313"/>
      <c r="MG95" s="75">
        <v>35.020000000000003</v>
      </c>
      <c r="MH95" s="74"/>
      <c r="MI95" s="9"/>
      <c r="MJ95" s="4"/>
      <c r="MK95" s="4">
        <f t="shared" si="175"/>
        <v>60.77</v>
      </c>
      <c r="ML95" s="4">
        <f t="shared" si="176"/>
        <v>0</v>
      </c>
      <c r="MM95" s="379">
        <v>0</v>
      </c>
      <c r="MN95" s="380">
        <v>0</v>
      </c>
      <c r="MO95" s="110">
        <v>0</v>
      </c>
      <c r="MP95" s="295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80">
        <v>6.65</v>
      </c>
      <c r="NB95" s="381">
        <v>0.9</v>
      </c>
      <c r="NC95" s="4">
        <f t="shared" si="183"/>
        <v>6.65</v>
      </c>
      <c r="ND95" s="4">
        <f t="shared" si="184"/>
        <v>0.9</v>
      </c>
      <c r="NE95" s="271"/>
      <c r="NF95" s="271"/>
      <c r="NG95" s="271">
        <f t="shared" si="185"/>
        <v>0</v>
      </c>
      <c r="NH95" s="271">
        <f t="shared" si="186"/>
        <v>0</v>
      </c>
      <c r="NI95" s="271"/>
      <c r="NJ95" s="271"/>
      <c r="NK95" s="271">
        <f t="shared" si="187"/>
        <v>0</v>
      </c>
      <c r="NL95" s="271">
        <f t="shared" si="188"/>
        <v>0</v>
      </c>
      <c r="NM95" s="269"/>
      <c r="NN95" s="271"/>
      <c r="NO95" s="271">
        <f t="shared" si="189"/>
        <v>0</v>
      </c>
      <c r="NP95" s="271">
        <f t="shared" si="190"/>
        <v>0</v>
      </c>
      <c r="NQ95" s="382">
        <v>0</v>
      </c>
      <c r="NR95" s="351"/>
      <c r="NS95" s="382">
        <v>0</v>
      </c>
      <c r="NT95" s="351"/>
      <c r="NU95" s="382">
        <v>0</v>
      </c>
      <c r="NV95" s="351"/>
      <c r="NW95" s="382">
        <v>0</v>
      </c>
      <c r="NX95" s="351"/>
      <c r="NY95" s="382">
        <v>0</v>
      </c>
      <c r="NZ95" s="351"/>
      <c r="OA95" s="4">
        <f t="shared" si="121"/>
        <v>0</v>
      </c>
      <c r="OB95" s="4">
        <f t="shared" si="122"/>
        <v>0</v>
      </c>
      <c r="OC95" s="74">
        <v>0</v>
      </c>
      <c r="OD95" s="4"/>
      <c r="OE95" s="384">
        <v>0</v>
      </c>
      <c r="OF95" s="4"/>
      <c r="OG95" s="384">
        <v>0</v>
      </c>
      <c r="OH95" s="4"/>
      <c r="OI95" s="74">
        <v>0</v>
      </c>
      <c r="OJ95" s="4"/>
      <c r="OK95" s="4">
        <f t="shared" si="191"/>
        <v>0</v>
      </c>
      <c r="OL95" s="4">
        <f t="shared" si="192"/>
        <v>0</v>
      </c>
      <c r="OM95" s="387">
        <v>0</v>
      </c>
      <c r="ON95" s="271"/>
      <c r="OO95" s="388">
        <v>0</v>
      </c>
      <c r="OP95" s="271"/>
      <c r="OQ95" s="388">
        <v>0</v>
      </c>
      <c r="OR95" s="181"/>
      <c r="OS95" s="181">
        <f t="shared" si="193"/>
        <v>0</v>
      </c>
      <c r="OT95" s="181">
        <f t="shared" si="194"/>
        <v>0</v>
      </c>
      <c r="OU95" s="271"/>
      <c r="OV95" s="271"/>
      <c r="OW95" s="271">
        <f t="shared" si="123"/>
        <v>0</v>
      </c>
      <c r="OX95" s="271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10.31</v>
      </c>
      <c r="N96" s="71">
        <v>2.0620000000000003</v>
      </c>
      <c r="O96" s="75">
        <v>19.59</v>
      </c>
      <c r="P96" s="71">
        <v>3.9180000000000001</v>
      </c>
      <c r="Q96" s="118"/>
      <c r="R96" s="78"/>
      <c r="S96" s="288"/>
      <c r="T96" s="288"/>
      <c r="U96" s="78"/>
      <c r="V96" s="78"/>
      <c r="W96" s="78">
        <f t="shared" si="125"/>
        <v>29.9</v>
      </c>
      <c r="X96" s="78">
        <f t="shared" si="126"/>
        <v>29.9</v>
      </c>
      <c r="Y96" s="78">
        <v>5</v>
      </c>
      <c r="Z96" s="7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6">
        <v>115</v>
      </c>
      <c r="AL96" s="301">
        <v>34.5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115</v>
      </c>
      <c r="AV96" s="4">
        <f t="shared" si="111"/>
        <v>34.5</v>
      </c>
      <c r="AW96" s="78">
        <v>0</v>
      </c>
      <c r="AX96" s="78">
        <v>0</v>
      </c>
      <c r="AY96" s="281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19</v>
      </c>
      <c r="BF96" s="78">
        <v>2.7056</v>
      </c>
      <c r="BG96" s="305">
        <v>8</v>
      </c>
      <c r="BH96" s="306">
        <v>1.1392</v>
      </c>
      <c r="BI96" s="305"/>
      <c r="BJ96" s="306"/>
      <c r="BK96" s="289">
        <v>3</v>
      </c>
      <c r="BL96" s="78">
        <v>0.42720000000000002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/>
      <c r="CH96" s="287"/>
      <c r="CI96" s="358">
        <v>20.6</v>
      </c>
      <c r="CJ96" s="287">
        <v>6.5</v>
      </c>
      <c r="CK96" s="352"/>
      <c r="CL96" s="352"/>
      <c r="CM96" s="358">
        <v>5.15</v>
      </c>
      <c r="CN96" s="294">
        <v>1.5</v>
      </c>
      <c r="CO96" s="8">
        <f t="shared" si="131"/>
        <v>25.75</v>
      </c>
      <c r="CP96" s="8">
        <f t="shared" si="132"/>
        <v>8</v>
      </c>
      <c r="CQ96" s="367">
        <v>247.40625</v>
      </c>
      <c r="CR96" s="353"/>
      <c r="CS96" s="353"/>
      <c r="CT96" s="270"/>
      <c r="CU96" s="368">
        <v>18.556701030927837</v>
      </c>
      <c r="CV96" s="271"/>
      <c r="CW96" s="369">
        <v>63.814432989690722</v>
      </c>
      <c r="CX96" s="300"/>
      <c r="CY96" s="300"/>
      <c r="CZ96" s="300"/>
      <c r="DA96" s="307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0">
        <v>41.1</v>
      </c>
      <c r="DL96" s="370">
        <v>13.7</v>
      </c>
      <c r="DM96" s="288">
        <f t="shared" si="137"/>
        <v>41.1</v>
      </c>
      <c r="DN96" s="288">
        <f t="shared" si="138"/>
        <v>13.7</v>
      </c>
      <c r="DO96" s="370">
        <v>39.869999999999997</v>
      </c>
      <c r="DP96" s="37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1">
        <v>39.17</v>
      </c>
      <c r="EH96" s="372">
        <v>9.7925000000000004</v>
      </c>
      <c r="EI96" s="91">
        <v>154.63999999999999</v>
      </c>
      <c r="EJ96" s="91">
        <v>38.659999999999997</v>
      </c>
      <c r="EK96" s="288">
        <v>53.61</v>
      </c>
      <c r="EL96" s="291">
        <v>13.4025</v>
      </c>
      <c r="EM96" s="354"/>
      <c r="EN96" s="354"/>
      <c r="EO96" s="292"/>
      <c r="EP96" s="292"/>
      <c r="EQ96" s="8">
        <f t="shared" si="140"/>
        <v>247.42000000000002</v>
      </c>
      <c r="ER96" s="8">
        <f t="shared" si="141"/>
        <v>61.855000000000004</v>
      </c>
      <c r="ES96" s="271"/>
      <c r="ET96" s="271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3">
        <v>31</v>
      </c>
      <c r="FB96" s="293"/>
      <c r="FC96" s="110">
        <v>0</v>
      </c>
      <c r="FD96" s="289"/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71"/>
      <c r="GJ96" s="71"/>
      <c r="GK96" s="294">
        <v>8</v>
      </c>
      <c r="GL96" s="294">
        <v>0</v>
      </c>
      <c r="GM96" s="90">
        <v>0</v>
      </c>
      <c r="GN96" s="90">
        <v>0</v>
      </c>
      <c r="GO96" s="294">
        <v>8</v>
      </c>
      <c r="GP96" s="374">
        <v>0</v>
      </c>
      <c r="GQ96" s="374">
        <v>0</v>
      </c>
      <c r="GR96" s="374">
        <v>0</v>
      </c>
      <c r="GS96" s="90">
        <v>0</v>
      </c>
      <c r="GT96" s="90">
        <v>0</v>
      </c>
      <c r="GU96" s="90">
        <v>4</v>
      </c>
      <c r="GV96" s="90">
        <v>0</v>
      </c>
      <c r="GW96" s="90">
        <v>4</v>
      </c>
      <c r="GX96" s="90">
        <v>0</v>
      </c>
      <c r="GY96" s="90"/>
      <c r="GZ96" s="90"/>
      <c r="HA96" s="266">
        <f t="shared" si="148"/>
        <v>24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3"/>
      <c r="HO96" s="8">
        <f t="shared" si="150"/>
        <v>0</v>
      </c>
      <c r="HP96" s="8">
        <f t="shared" si="151"/>
        <v>0</v>
      </c>
      <c r="HQ96" s="358">
        <v>565</v>
      </c>
      <c r="HR96" s="266"/>
      <c r="HS96" s="358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18"/>
      <c r="HZ96" s="318"/>
      <c r="IA96" s="278"/>
      <c r="IB96" s="274"/>
      <c r="IC96" s="181">
        <v>8.9</v>
      </c>
      <c r="ID96" s="294">
        <v>2.2250000000000001</v>
      </c>
      <c r="IE96" s="279"/>
      <c r="IF96" s="279"/>
      <c r="IG96" s="8">
        <f t="shared" si="154"/>
        <v>8.9</v>
      </c>
      <c r="IH96" s="8">
        <f t="shared" si="155"/>
        <v>2.2250000000000001</v>
      </c>
      <c r="II96" s="8">
        <v>205</v>
      </c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0"/>
      <c r="JF96" s="320"/>
      <c r="JG96" s="8">
        <f t="shared" si="156"/>
        <v>20.62</v>
      </c>
      <c r="JH96" s="8">
        <f t="shared" si="157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294"/>
      <c r="JN96" s="294"/>
      <c r="JO96" s="358">
        <v>51.55</v>
      </c>
      <c r="JP96" s="294">
        <v>11</v>
      </c>
      <c r="JQ96" s="358">
        <v>44.33</v>
      </c>
      <c r="JR96" s="294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88"/>
      <c r="KR96" s="4"/>
      <c r="KS96" s="4"/>
      <c r="KT96" s="4"/>
      <c r="KU96" s="1">
        <f t="shared" si="163"/>
        <v>0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294">
        <v>0</v>
      </c>
      <c r="LM96" s="79">
        <v>24.02</v>
      </c>
      <c r="LN96" s="376">
        <v>0</v>
      </c>
      <c r="LO96" s="79">
        <v>6.5750000000000002</v>
      </c>
      <c r="LP96" s="386">
        <v>0</v>
      </c>
      <c r="LQ96" s="75"/>
      <c r="LR96" s="297"/>
      <c r="LS96" s="285"/>
      <c r="LT96" s="285"/>
      <c r="LU96" s="4">
        <f t="shared" si="171"/>
        <v>54.795000000000002</v>
      </c>
      <c r="LV96" s="4">
        <f t="shared" si="172"/>
        <v>0</v>
      </c>
      <c r="LW96" s="286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8">
        <v>25.75</v>
      </c>
      <c r="MF96" s="313"/>
      <c r="MG96" s="75">
        <v>35.020000000000003</v>
      </c>
      <c r="MH96" s="74"/>
      <c r="MI96" s="9"/>
      <c r="MJ96" s="4"/>
      <c r="MK96" s="4">
        <f t="shared" si="175"/>
        <v>60.77</v>
      </c>
      <c r="ML96" s="4">
        <f t="shared" si="176"/>
        <v>0</v>
      </c>
      <c r="MM96" s="379">
        <v>0</v>
      </c>
      <c r="MN96" s="380">
        <v>0</v>
      </c>
      <c r="MO96" s="110">
        <v>0</v>
      </c>
      <c r="MP96" s="295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80">
        <v>6.65</v>
      </c>
      <c r="NB96" s="381">
        <v>0.9</v>
      </c>
      <c r="NC96" s="4">
        <f t="shared" si="183"/>
        <v>6.65</v>
      </c>
      <c r="ND96" s="4">
        <f t="shared" si="184"/>
        <v>0.9</v>
      </c>
      <c r="NE96" s="271"/>
      <c r="NF96" s="271"/>
      <c r="NG96" s="271">
        <f t="shared" si="185"/>
        <v>0</v>
      </c>
      <c r="NH96" s="271">
        <f t="shared" si="186"/>
        <v>0</v>
      </c>
      <c r="NI96" s="271"/>
      <c r="NJ96" s="271"/>
      <c r="NK96" s="271">
        <f t="shared" si="187"/>
        <v>0</v>
      </c>
      <c r="NL96" s="271">
        <f t="shared" si="188"/>
        <v>0</v>
      </c>
      <c r="NM96" s="269"/>
      <c r="NN96" s="271"/>
      <c r="NO96" s="271">
        <f t="shared" si="189"/>
        <v>0</v>
      </c>
      <c r="NP96" s="271">
        <f t="shared" si="190"/>
        <v>0</v>
      </c>
      <c r="NQ96" s="382">
        <v>0</v>
      </c>
      <c r="NR96" s="351"/>
      <c r="NS96" s="382">
        <v>0</v>
      </c>
      <c r="NT96" s="351"/>
      <c r="NU96" s="382">
        <v>0</v>
      </c>
      <c r="NV96" s="351"/>
      <c r="NW96" s="382">
        <v>0</v>
      </c>
      <c r="NX96" s="351"/>
      <c r="NY96" s="382">
        <v>0</v>
      </c>
      <c r="NZ96" s="351"/>
      <c r="OA96" s="4">
        <f t="shared" si="121"/>
        <v>0</v>
      </c>
      <c r="OB96" s="4">
        <f t="shared" si="122"/>
        <v>0</v>
      </c>
      <c r="OC96" s="74">
        <v>0</v>
      </c>
      <c r="OD96" s="4"/>
      <c r="OE96" s="384">
        <v>0</v>
      </c>
      <c r="OF96" s="4"/>
      <c r="OG96" s="384">
        <v>0</v>
      </c>
      <c r="OH96" s="4"/>
      <c r="OI96" s="74">
        <v>0</v>
      </c>
      <c r="OJ96" s="4"/>
      <c r="OK96" s="4">
        <f t="shared" si="191"/>
        <v>0</v>
      </c>
      <c r="OL96" s="4">
        <f t="shared" si="192"/>
        <v>0</v>
      </c>
      <c r="OM96" s="387">
        <v>0</v>
      </c>
      <c r="ON96" s="271"/>
      <c r="OO96" s="388">
        <v>0</v>
      </c>
      <c r="OP96" s="271"/>
      <c r="OQ96" s="388">
        <v>0</v>
      </c>
      <c r="OR96" s="181"/>
      <c r="OS96" s="181">
        <f t="shared" si="193"/>
        <v>0</v>
      </c>
      <c r="OT96" s="181">
        <f t="shared" si="194"/>
        <v>0</v>
      </c>
      <c r="OU96" s="271"/>
      <c r="OV96" s="271"/>
      <c r="OW96" s="271">
        <f t="shared" si="123"/>
        <v>0</v>
      </c>
      <c r="OX96" s="271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10.31</v>
      </c>
      <c r="N97" s="71">
        <v>2.0620000000000003</v>
      </c>
      <c r="O97" s="75">
        <v>19.59</v>
      </c>
      <c r="P97" s="71">
        <v>3.9180000000000001</v>
      </c>
      <c r="Q97" s="118"/>
      <c r="R97" s="78"/>
      <c r="S97" s="288"/>
      <c r="T97" s="288"/>
      <c r="U97" s="78"/>
      <c r="V97" s="78"/>
      <c r="W97" s="78">
        <f t="shared" si="125"/>
        <v>29.9</v>
      </c>
      <c r="X97" s="78">
        <f t="shared" si="126"/>
        <v>29.9</v>
      </c>
      <c r="Y97" s="78">
        <v>5</v>
      </c>
      <c r="Z97" s="7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6">
        <v>115</v>
      </c>
      <c r="AL97" s="301">
        <v>34.5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115</v>
      </c>
      <c r="AV97" s="4">
        <f t="shared" si="111"/>
        <v>34.5</v>
      </c>
      <c r="AW97" s="78">
        <v>0</v>
      </c>
      <c r="AX97" s="78">
        <v>0</v>
      </c>
      <c r="AY97" s="281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19</v>
      </c>
      <c r="BF97" s="78">
        <v>2.7056</v>
      </c>
      <c r="BG97" s="305">
        <v>8</v>
      </c>
      <c r="BH97" s="306">
        <v>1.1392</v>
      </c>
      <c r="BI97" s="305"/>
      <c r="BJ97" s="306"/>
      <c r="BK97" s="289">
        <v>3</v>
      </c>
      <c r="BL97" s="78">
        <v>0.42720000000000002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/>
      <c r="CH97" s="287"/>
      <c r="CI97" s="358">
        <v>20.6</v>
      </c>
      <c r="CJ97" s="287">
        <v>6.5</v>
      </c>
      <c r="CK97" s="352"/>
      <c r="CL97" s="352"/>
      <c r="CM97" s="358">
        <v>5.15</v>
      </c>
      <c r="CN97" s="294">
        <v>1.5</v>
      </c>
      <c r="CO97" s="8">
        <f t="shared" si="131"/>
        <v>25.75</v>
      </c>
      <c r="CP97" s="8">
        <f t="shared" si="132"/>
        <v>8</v>
      </c>
      <c r="CQ97" s="367">
        <v>247.40625</v>
      </c>
      <c r="CR97" s="353"/>
      <c r="CS97" s="353"/>
      <c r="CT97" s="270"/>
      <c r="CU97" s="368">
        <v>18.556701030927837</v>
      </c>
      <c r="CV97" s="271"/>
      <c r="CW97" s="369">
        <v>63.814432989690722</v>
      </c>
      <c r="CX97" s="300"/>
      <c r="CY97" s="300"/>
      <c r="CZ97" s="300"/>
      <c r="DA97" s="307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0">
        <v>41.1</v>
      </c>
      <c r="DL97" s="370">
        <v>13.7</v>
      </c>
      <c r="DM97" s="288">
        <f t="shared" si="137"/>
        <v>41.1</v>
      </c>
      <c r="DN97" s="288">
        <f t="shared" si="138"/>
        <v>13.7</v>
      </c>
      <c r="DO97" s="370">
        <v>39.869999999999997</v>
      </c>
      <c r="DP97" s="37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1">
        <v>39.17</v>
      </c>
      <c r="EH97" s="372">
        <v>9.7925000000000004</v>
      </c>
      <c r="EI97" s="91">
        <v>154.63999999999999</v>
      </c>
      <c r="EJ97" s="91">
        <v>38.659999999999997</v>
      </c>
      <c r="EK97" s="288">
        <v>53.61</v>
      </c>
      <c r="EL97" s="291">
        <v>13.4025</v>
      </c>
      <c r="EM97" s="354"/>
      <c r="EN97" s="354"/>
      <c r="EO97" s="292"/>
      <c r="EP97" s="292"/>
      <c r="EQ97" s="8">
        <f t="shared" si="140"/>
        <v>247.42000000000002</v>
      </c>
      <c r="ER97" s="8">
        <f t="shared" si="141"/>
        <v>61.855000000000004</v>
      </c>
      <c r="ES97" s="271"/>
      <c r="ET97" s="271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3">
        <v>31</v>
      </c>
      <c r="FB97" s="293"/>
      <c r="FC97" s="110">
        <v>0</v>
      </c>
      <c r="FD97" s="289"/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71"/>
      <c r="GJ97" s="71"/>
      <c r="GK97" s="294">
        <v>8</v>
      </c>
      <c r="GL97" s="294">
        <v>0</v>
      </c>
      <c r="GM97" s="90">
        <v>0</v>
      </c>
      <c r="GN97" s="90">
        <v>0</v>
      </c>
      <c r="GO97" s="294">
        <v>8</v>
      </c>
      <c r="GP97" s="374">
        <v>0</v>
      </c>
      <c r="GQ97" s="374">
        <v>0</v>
      </c>
      <c r="GR97" s="374">
        <v>0</v>
      </c>
      <c r="GS97" s="90">
        <v>0</v>
      </c>
      <c r="GT97" s="90">
        <v>0</v>
      </c>
      <c r="GU97" s="90">
        <v>4</v>
      </c>
      <c r="GV97" s="90">
        <v>0</v>
      </c>
      <c r="GW97" s="90">
        <v>4</v>
      </c>
      <c r="GX97" s="90">
        <v>0</v>
      </c>
      <c r="GY97" s="90"/>
      <c r="GZ97" s="90"/>
      <c r="HA97" s="266">
        <f t="shared" si="148"/>
        <v>24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3"/>
      <c r="HO97" s="8">
        <f t="shared" si="150"/>
        <v>0</v>
      </c>
      <c r="HP97" s="8">
        <f t="shared" si="151"/>
        <v>0</v>
      </c>
      <c r="HQ97" s="358">
        <v>565</v>
      </c>
      <c r="HR97" s="266"/>
      <c r="HS97" s="358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18"/>
      <c r="HZ97" s="318"/>
      <c r="IA97" s="278"/>
      <c r="IB97" s="274"/>
      <c r="IC97" s="181">
        <v>8.9</v>
      </c>
      <c r="ID97" s="294">
        <v>2.2250000000000001</v>
      </c>
      <c r="IE97" s="279"/>
      <c r="IF97" s="279"/>
      <c r="IG97" s="8">
        <f t="shared" si="154"/>
        <v>8.9</v>
      </c>
      <c r="IH97" s="8">
        <f t="shared" si="155"/>
        <v>2.2250000000000001</v>
      </c>
      <c r="II97" s="8">
        <v>205</v>
      </c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0"/>
      <c r="JF97" s="320"/>
      <c r="JG97" s="8">
        <f t="shared" si="156"/>
        <v>20.62</v>
      </c>
      <c r="JH97" s="8">
        <f t="shared" si="157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294"/>
      <c r="JN97" s="294"/>
      <c r="JO97" s="358">
        <v>51.55</v>
      </c>
      <c r="JP97" s="294">
        <v>11</v>
      </c>
      <c r="JQ97" s="358">
        <v>44.33</v>
      </c>
      <c r="JR97" s="294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88"/>
      <c r="KR97" s="4"/>
      <c r="KS97" s="4"/>
      <c r="KT97" s="4"/>
      <c r="KU97" s="1">
        <f t="shared" si="163"/>
        <v>0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294">
        <v>0</v>
      </c>
      <c r="LM97" s="79">
        <v>24.02</v>
      </c>
      <c r="LN97" s="376">
        <v>0</v>
      </c>
      <c r="LO97" s="79">
        <v>6.5750000000000002</v>
      </c>
      <c r="LP97" s="386">
        <v>0</v>
      </c>
      <c r="LQ97" s="75"/>
      <c r="LR97" s="297"/>
      <c r="LS97" s="285"/>
      <c r="LT97" s="285"/>
      <c r="LU97" s="4">
        <f t="shared" si="171"/>
        <v>54.795000000000002</v>
      </c>
      <c r="LV97" s="4">
        <f t="shared" si="172"/>
        <v>0</v>
      </c>
      <c r="LW97" s="286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8">
        <v>25.75</v>
      </c>
      <c r="MF97" s="313"/>
      <c r="MG97" s="75">
        <v>35.020000000000003</v>
      </c>
      <c r="MH97" s="4"/>
      <c r="MI97" s="9"/>
      <c r="MJ97" s="4"/>
      <c r="MK97" s="4">
        <f t="shared" si="175"/>
        <v>60.77</v>
      </c>
      <c r="ML97" s="4">
        <f t="shared" si="176"/>
        <v>0</v>
      </c>
      <c r="MM97" s="379">
        <v>0</v>
      </c>
      <c r="MN97" s="380">
        <v>0</v>
      </c>
      <c r="MO97" s="110">
        <v>0</v>
      </c>
      <c r="MP97" s="295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80">
        <v>6.65</v>
      </c>
      <c r="NB97" s="381">
        <v>0.9</v>
      </c>
      <c r="NC97" s="4">
        <f t="shared" si="183"/>
        <v>6.65</v>
      </c>
      <c r="ND97" s="4">
        <f t="shared" si="184"/>
        <v>0.9</v>
      </c>
      <c r="NE97" s="271"/>
      <c r="NF97" s="271"/>
      <c r="NG97" s="271">
        <f t="shared" si="185"/>
        <v>0</v>
      </c>
      <c r="NH97" s="271">
        <f t="shared" si="186"/>
        <v>0</v>
      </c>
      <c r="NI97" s="271"/>
      <c r="NJ97" s="271"/>
      <c r="NK97" s="271">
        <f t="shared" si="187"/>
        <v>0</v>
      </c>
      <c r="NL97" s="271">
        <f t="shared" si="188"/>
        <v>0</v>
      </c>
      <c r="NM97" s="269"/>
      <c r="NN97" s="271"/>
      <c r="NO97" s="271">
        <f t="shared" si="189"/>
        <v>0</v>
      </c>
      <c r="NP97" s="271">
        <f t="shared" si="190"/>
        <v>0</v>
      </c>
      <c r="NQ97" s="382">
        <v>0</v>
      </c>
      <c r="NR97" s="351"/>
      <c r="NS97" s="382">
        <v>0</v>
      </c>
      <c r="NT97" s="351"/>
      <c r="NU97" s="382">
        <v>0</v>
      </c>
      <c r="NV97" s="351"/>
      <c r="NW97" s="382">
        <v>0</v>
      </c>
      <c r="NX97" s="351"/>
      <c r="NY97" s="382">
        <v>0</v>
      </c>
      <c r="NZ97" s="351"/>
      <c r="OA97" s="4">
        <f t="shared" si="121"/>
        <v>0</v>
      </c>
      <c r="OB97" s="4">
        <f t="shared" si="122"/>
        <v>0</v>
      </c>
      <c r="OC97" s="74">
        <v>0</v>
      </c>
      <c r="OD97" s="4"/>
      <c r="OE97" s="384">
        <v>0</v>
      </c>
      <c r="OF97" s="4"/>
      <c r="OG97" s="384">
        <v>0</v>
      </c>
      <c r="OH97" s="4"/>
      <c r="OI97" s="74">
        <v>0</v>
      </c>
      <c r="OJ97" s="4"/>
      <c r="OK97" s="4">
        <f t="shared" si="191"/>
        <v>0</v>
      </c>
      <c r="OL97" s="4">
        <f t="shared" si="192"/>
        <v>0</v>
      </c>
      <c r="OM97" s="387">
        <v>0</v>
      </c>
      <c r="ON97" s="271"/>
      <c r="OO97" s="388">
        <v>0</v>
      </c>
      <c r="OP97" s="271"/>
      <c r="OQ97" s="388">
        <v>0</v>
      </c>
      <c r="OR97" s="271"/>
      <c r="OS97" s="271">
        <f t="shared" si="193"/>
        <v>0</v>
      </c>
      <c r="OT97" s="271">
        <f t="shared" si="194"/>
        <v>0</v>
      </c>
      <c r="OU97" s="271"/>
      <c r="OV97" s="271"/>
      <c r="OW97" s="271">
        <f t="shared" si="123"/>
        <v>0</v>
      </c>
      <c r="OX97" s="271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10.31</v>
      </c>
      <c r="N98" s="71">
        <v>2.0620000000000003</v>
      </c>
      <c r="O98" s="75">
        <v>19.59</v>
      </c>
      <c r="P98" s="71">
        <v>3.9180000000000001</v>
      </c>
      <c r="Q98" s="118"/>
      <c r="R98" s="78"/>
      <c r="S98" s="288"/>
      <c r="T98" s="288"/>
      <c r="U98" s="78"/>
      <c r="V98" s="78"/>
      <c r="W98" s="78">
        <f t="shared" si="125"/>
        <v>29.9</v>
      </c>
      <c r="X98" s="78">
        <f t="shared" si="126"/>
        <v>29.9</v>
      </c>
      <c r="Y98" s="78">
        <v>5</v>
      </c>
      <c r="Z98" s="7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6">
        <v>115</v>
      </c>
      <c r="AL98" s="301">
        <v>34.5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115</v>
      </c>
      <c r="AV98" s="4">
        <f t="shared" si="111"/>
        <v>34.5</v>
      </c>
      <c r="AW98" s="78">
        <v>0</v>
      </c>
      <c r="AX98" s="78">
        <v>0</v>
      </c>
      <c r="AY98" s="281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19</v>
      </c>
      <c r="BF98" s="78">
        <v>2.7056</v>
      </c>
      <c r="BG98" s="305">
        <v>8</v>
      </c>
      <c r="BH98" s="306">
        <v>1.1392</v>
      </c>
      <c r="BI98" s="305"/>
      <c r="BJ98" s="306"/>
      <c r="BK98" s="289">
        <v>3</v>
      </c>
      <c r="BL98" s="78">
        <v>0.42720000000000002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/>
      <c r="CH98" s="287"/>
      <c r="CI98" s="358">
        <v>20.6</v>
      </c>
      <c r="CJ98" s="287">
        <v>6.5</v>
      </c>
      <c r="CK98" s="352"/>
      <c r="CL98" s="352"/>
      <c r="CM98" s="358">
        <v>5.15</v>
      </c>
      <c r="CN98" s="294">
        <v>1.5</v>
      </c>
      <c r="CO98" s="8">
        <f t="shared" si="131"/>
        <v>25.75</v>
      </c>
      <c r="CP98" s="8">
        <f t="shared" si="132"/>
        <v>8</v>
      </c>
      <c r="CQ98" s="367">
        <v>247.40625</v>
      </c>
      <c r="CR98" s="353"/>
      <c r="CS98" s="353"/>
      <c r="CT98" s="270"/>
      <c r="CU98" s="368">
        <v>18.556701030927837</v>
      </c>
      <c r="CV98" s="271"/>
      <c r="CW98" s="369">
        <v>63.814432989690722</v>
      </c>
      <c r="CX98" s="270"/>
      <c r="CY98" s="270"/>
      <c r="CZ98" s="270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0">
        <v>41.1</v>
      </c>
      <c r="DL98" s="370">
        <v>13.7</v>
      </c>
      <c r="DM98" s="288">
        <f t="shared" si="137"/>
        <v>41.1</v>
      </c>
      <c r="DN98" s="288">
        <f t="shared" si="138"/>
        <v>13.7</v>
      </c>
      <c r="DO98" s="370">
        <v>39.869999999999997</v>
      </c>
      <c r="DP98" s="37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1">
        <v>39.17</v>
      </c>
      <c r="EH98" s="372">
        <v>9.7925000000000004</v>
      </c>
      <c r="EI98" s="91">
        <v>154.63999999999999</v>
      </c>
      <c r="EJ98" s="91">
        <v>38.659999999999997</v>
      </c>
      <c r="EK98" s="288">
        <v>53.61</v>
      </c>
      <c r="EL98" s="291">
        <v>13.4025</v>
      </c>
      <c r="EM98" s="354"/>
      <c r="EN98" s="354"/>
      <c r="EO98" s="292"/>
      <c r="EP98" s="292"/>
      <c r="EQ98" s="8">
        <f t="shared" si="140"/>
        <v>247.42000000000002</v>
      </c>
      <c r="ER98" s="8">
        <f t="shared" si="141"/>
        <v>61.855000000000004</v>
      </c>
      <c r="ES98" s="271"/>
      <c r="ET98" s="271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3">
        <v>31</v>
      </c>
      <c r="FB98" s="293"/>
      <c r="FC98" s="110">
        <v>0</v>
      </c>
      <c r="FD98" s="289"/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71"/>
      <c r="GJ98" s="71"/>
      <c r="GK98" s="294">
        <v>8</v>
      </c>
      <c r="GL98" s="294">
        <v>0</v>
      </c>
      <c r="GM98" s="90">
        <v>0</v>
      </c>
      <c r="GN98" s="90">
        <v>0</v>
      </c>
      <c r="GO98" s="294">
        <v>8</v>
      </c>
      <c r="GP98" s="374">
        <v>0</v>
      </c>
      <c r="GQ98" s="374">
        <v>0</v>
      </c>
      <c r="GR98" s="374">
        <v>0</v>
      </c>
      <c r="GS98" s="90">
        <v>0</v>
      </c>
      <c r="GT98" s="90">
        <v>0</v>
      </c>
      <c r="GU98" s="90">
        <v>4</v>
      </c>
      <c r="GV98" s="90">
        <v>0</v>
      </c>
      <c r="GW98" s="90">
        <v>4</v>
      </c>
      <c r="GX98" s="90">
        <v>0</v>
      </c>
      <c r="GY98" s="90"/>
      <c r="GZ98" s="90"/>
      <c r="HA98" s="266">
        <f t="shared" si="148"/>
        <v>24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3"/>
      <c r="HO98" s="8">
        <f t="shared" si="150"/>
        <v>0</v>
      </c>
      <c r="HP98" s="8">
        <f t="shared" si="151"/>
        <v>0</v>
      </c>
      <c r="HQ98" s="358">
        <v>565</v>
      </c>
      <c r="HR98" s="266"/>
      <c r="HS98" s="358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18"/>
      <c r="HZ98" s="318"/>
      <c r="IA98" s="278"/>
      <c r="IB98" s="274"/>
      <c r="IC98" s="181">
        <v>8.9</v>
      </c>
      <c r="ID98" s="294">
        <v>2.2250000000000001</v>
      </c>
      <c r="IE98" s="279"/>
      <c r="IF98" s="279"/>
      <c r="IG98" s="8">
        <f t="shared" si="154"/>
        <v>8.9</v>
      </c>
      <c r="IH98" s="8">
        <f t="shared" si="155"/>
        <v>2.2250000000000001</v>
      </c>
      <c r="II98" s="8">
        <v>205</v>
      </c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0"/>
      <c r="JF98" s="320"/>
      <c r="JG98" s="8">
        <f t="shared" si="156"/>
        <v>20.62</v>
      </c>
      <c r="JH98" s="8">
        <f t="shared" si="157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294"/>
      <c r="JN98" s="294"/>
      <c r="JO98" s="358">
        <v>51.55</v>
      </c>
      <c r="JP98" s="294">
        <v>11</v>
      </c>
      <c r="JQ98" s="358">
        <v>44.33</v>
      </c>
      <c r="JR98" s="294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88"/>
      <c r="KR98" s="4"/>
      <c r="KS98" s="4"/>
      <c r="KT98" s="4"/>
      <c r="KU98" s="1">
        <f t="shared" si="163"/>
        <v>0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294">
        <v>0</v>
      </c>
      <c r="LM98" s="79">
        <v>24.02</v>
      </c>
      <c r="LN98" s="376">
        <v>0</v>
      </c>
      <c r="LO98" s="79">
        <v>6.5750000000000002</v>
      </c>
      <c r="LP98" s="386">
        <v>0</v>
      </c>
      <c r="LQ98" s="75"/>
      <c r="LR98" s="297"/>
      <c r="LS98" s="285"/>
      <c r="LT98" s="285"/>
      <c r="LU98" s="4">
        <f t="shared" si="171"/>
        <v>54.795000000000002</v>
      </c>
      <c r="LV98" s="4">
        <f t="shared" si="172"/>
        <v>0</v>
      </c>
      <c r="LW98" s="286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8">
        <v>25.75</v>
      </c>
      <c r="MF98" s="313"/>
      <c r="MG98" s="75">
        <v>35.020000000000003</v>
      </c>
      <c r="MH98" s="4"/>
      <c r="MI98" s="9"/>
      <c r="MJ98" s="4"/>
      <c r="MK98" s="4">
        <f t="shared" si="175"/>
        <v>60.77</v>
      </c>
      <c r="ML98" s="4">
        <f t="shared" si="176"/>
        <v>0</v>
      </c>
      <c r="MM98" s="379">
        <v>0</v>
      </c>
      <c r="MN98" s="380">
        <v>0</v>
      </c>
      <c r="MO98" s="110">
        <v>0</v>
      </c>
      <c r="MP98" s="295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80">
        <v>6.65</v>
      </c>
      <c r="NB98" s="381">
        <v>0.9</v>
      </c>
      <c r="NC98" s="4">
        <f t="shared" si="183"/>
        <v>6.65</v>
      </c>
      <c r="ND98" s="4">
        <f t="shared" si="184"/>
        <v>0.9</v>
      </c>
      <c r="NE98" s="271"/>
      <c r="NF98" s="271"/>
      <c r="NG98" s="271">
        <f t="shared" si="185"/>
        <v>0</v>
      </c>
      <c r="NH98" s="271">
        <f t="shared" si="186"/>
        <v>0</v>
      </c>
      <c r="NI98" s="271"/>
      <c r="NJ98" s="271"/>
      <c r="NK98" s="271">
        <f t="shared" si="187"/>
        <v>0</v>
      </c>
      <c r="NL98" s="271">
        <f t="shared" si="188"/>
        <v>0</v>
      </c>
      <c r="NM98" s="269"/>
      <c r="NN98" s="271"/>
      <c r="NO98" s="271">
        <f t="shared" si="189"/>
        <v>0</v>
      </c>
      <c r="NP98" s="271">
        <f t="shared" si="190"/>
        <v>0</v>
      </c>
      <c r="NQ98" s="382">
        <v>0</v>
      </c>
      <c r="NR98" s="351"/>
      <c r="NS98" s="382">
        <v>0</v>
      </c>
      <c r="NT98" s="351"/>
      <c r="NU98" s="382">
        <v>0</v>
      </c>
      <c r="NV98" s="351"/>
      <c r="NW98" s="382">
        <v>0</v>
      </c>
      <c r="NX98" s="351"/>
      <c r="NY98" s="382">
        <v>0</v>
      </c>
      <c r="NZ98" s="351"/>
      <c r="OA98" s="4">
        <f t="shared" si="121"/>
        <v>0</v>
      </c>
      <c r="OB98" s="4">
        <f t="shared" si="122"/>
        <v>0</v>
      </c>
      <c r="OC98" s="74">
        <v>0</v>
      </c>
      <c r="OD98" s="4"/>
      <c r="OE98" s="384">
        <v>0</v>
      </c>
      <c r="OF98" s="4"/>
      <c r="OG98" s="384">
        <v>0</v>
      </c>
      <c r="OH98" s="4"/>
      <c r="OI98" s="74">
        <v>0</v>
      </c>
      <c r="OJ98" s="4"/>
      <c r="OK98" s="4">
        <f t="shared" si="191"/>
        <v>0</v>
      </c>
      <c r="OL98" s="4">
        <f t="shared" si="192"/>
        <v>0</v>
      </c>
      <c r="OM98" s="387">
        <v>0</v>
      </c>
      <c r="ON98" s="271"/>
      <c r="OO98" s="388">
        <v>0</v>
      </c>
      <c r="OP98" s="271"/>
      <c r="OQ98" s="388">
        <v>0</v>
      </c>
      <c r="OR98" s="271"/>
      <c r="OS98" s="271">
        <f t="shared" si="193"/>
        <v>0</v>
      </c>
      <c r="OT98" s="271">
        <f t="shared" si="194"/>
        <v>0</v>
      </c>
      <c r="OU98" s="271"/>
      <c r="OV98" s="271"/>
      <c r="OW98" s="271">
        <f t="shared" si="123"/>
        <v>0</v>
      </c>
      <c r="OX98" s="271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10.31</v>
      </c>
      <c r="N99" s="71">
        <v>2.0620000000000003</v>
      </c>
      <c r="O99" s="75">
        <v>19.59</v>
      </c>
      <c r="P99" s="71">
        <v>3.9180000000000001</v>
      </c>
      <c r="Q99" s="118"/>
      <c r="R99" s="78"/>
      <c r="S99" s="288"/>
      <c r="T99" s="288"/>
      <c r="U99" s="78"/>
      <c r="V99" s="78"/>
      <c r="W99" s="78">
        <f t="shared" si="125"/>
        <v>29.9</v>
      </c>
      <c r="X99" s="78">
        <f t="shared" si="126"/>
        <v>29.9</v>
      </c>
      <c r="Y99" s="78">
        <v>5</v>
      </c>
      <c r="Z99" s="7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6">
        <v>115</v>
      </c>
      <c r="AL99" s="301">
        <v>34.5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115</v>
      </c>
      <c r="AV99" s="4">
        <f t="shared" si="111"/>
        <v>34.5</v>
      </c>
      <c r="AW99" s="78">
        <v>0</v>
      </c>
      <c r="AX99" s="78">
        <v>0</v>
      </c>
      <c r="AY99" s="281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19</v>
      </c>
      <c r="BF99" s="78">
        <v>2.7056</v>
      </c>
      <c r="BG99" s="305">
        <v>8</v>
      </c>
      <c r="BH99" s="306">
        <v>1.1392</v>
      </c>
      <c r="BI99" s="305"/>
      <c r="BJ99" s="306"/>
      <c r="BK99" s="289">
        <v>3</v>
      </c>
      <c r="BL99" s="78">
        <v>0.42720000000000002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/>
      <c r="CH99" s="287"/>
      <c r="CI99" s="358">
        <v>20.6</v>
      </c>
      <c r="CJ99" s="287">
        <v>6.5</v>
      </c>
      <c r="CK99" s="352"/>
      <c r="CL99" s="352"/>
      <c r="CM99" s="358">
        <v>5.15</v>
      </c>
      <c r="CN99" s="294">
        <v>1.5</v>
      </c>
      <c r="CO99" s="8">
        <f t="shared" si="131"/>
        <v>25.75</v>
      </c>
      <c r="CP99" s="8">
        <f t="shared" si="132"/>
        <v>8</v>
      </c>
      <c r="CQ99" s="367">
        <v>247.40625</v>
      </c>
      <c r="CR99" s="353"/>
      <c r="CS99" s="353"/>
      <c r="CT99" s="270"/>
      <c r="CU99" s="368">
        <v>18.556701030927837</v>
      </c>
      <c r="CV99" s="271"/>
      <c r="CW99" s="369">
        <v>63.814432989690722</v>
      </c>
      <c r="CX99" s="270"/>
      <c r="CY99" s="270"/>
      <c r="CZ99" s="270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0">
        <v>41.1</v>
      </c>
      <c r="DL99" s="370">
        <v>13.7</v>
      </c>
      <c r="DM99" s="288">
        <f t="shared" si="137"/>
        <v>41.1</v>
      </c>
      <c r="DN99" s="288">
        <f t="shared" si="138"/>
        <v>13.7</v>
      </c>
      <c r="DO99" s="370">
        <v>39.869999999999997</v>
      </c>
      <c r="DP99" s="37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1">
        <v>39.17</v>
      </c>
      <c r="EH99" s="372">
        <v>9.7925000000000004</v>
      </c>
      <c r="EI99" s="91">
        <v>154.63999999999999</v>
      </c>
      <c r="EJ99" s="91">
        <v>38.659999999999997</v>
      </c>
      <c r="EK99" s="288">
        <v>53.61</v>
      </c>
      <c r="EL99" s="291">
        <v>13.4025</v>
      </c>
      <c r="EM99" s="354"/>
      <c r="EN99" s="354"/>
      <c r="EO99" s="292"/>
      <c r="EP99" s="292"/>
      <c r="EQ99" s="8">
        <f t="shared" si="140"/>
        <v>247.42000000000002</v>
      </c>
      <c r="ER99" s="8">
        <f t="shared" si="141"/>
        <v>61.855000000000004</v>
      </c>
      <c r="ES99" s="271"/>
      <c r="ET99" s="271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3">
        <v>29</v>
      </c>
      <c r="FB99" s="293"/>
      <c r="FC99" s="110">
        <v>0</v>
      </c>
      <c r="FD99" s="289"/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71"/>
      <c r="GJ99" s="71"/>
      <c r="GK99" s="294">
        <v>8</v>
      </c>
      <c r="GL99" s="294">
        <v>0</v>
      </c>
      <c r="GM99" s="90">
        <v>0</v>
      </c>
      <c r="GN99" s="90">
        <v>0</v>
      </c>
      <c r="GO99" s="294">
        <v>8</v>
      </c>
      <c r="GP99" s="374">
        <v>0</v>
      </c>
      <c r="GQ99" s="374">
        <v>0</v>
      </c>
      <c r="GR99" s="374">
        <v>0</v>
      </c>
      <c r="GS99" s="90">
        <v>0</v>
      </c>
      <c r="GT99" s="90">
        <v>0</v>
      </c>
      <c r="GU99" s="90">
        <v>4</v>
      </c>
      <c r="GV99" s="90">
        <v>0</v>
      </c>
      <c r="GW99" s="90">
        <v>4</v>
      </c>
      <c r="GX99" s="90">
        <v>0</v>
      </c>
      <c r="GY99" s="90"/>
      <c r="GZ99" s="90"/>
      <c r="HA99" s="266">
        <f t="shared" si="148"/>
        <v>24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3"/>
      <c r="HO99" s="8">
        <f t="shared" si="150"/>
        <v>0</v>
      </c>
      <c r="HP99" s="8">
        <f t="shared" si="151"/>
        <v>0</v>
      </c>
      <c r="HQ99" s="358">
        <v>565</v>
      </c>
      <c r="HR99" s="266"/>
      <c r="HS99" s="358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18"/>
      <c r="HZ99" s="318"/>
      <c r="IA99" s="278"/>
      <c r="IB99" s="274"/>
      <c r="IC99" s="181">
        <v>8.9</v>
      </c>
      <c r="ID99" s="294">
        <v>2.2250000000000001</v>
      </c>
      <c r="IE99" s="279"/>
      <c r="IF99" s="279"/>
      <c r="IG99" s="8">
        <f t="shared" si="154"/>
        <v>8.9</v>
      </c>
      <c r="IH99" s="8">
        <f t="shared" si="155"/>
        <v>2.2250000000000001</v>
      </c>
      <c r="II99" s="8">
        <v>205</v>
      </c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0"/>
      <c r="JF99" s="320"/>
      <c r="JG99" s="8">
        <f t="shared" si="156"/>
        <v>20.62</v>
      </c>
      <c r="JH99" s="8">
        <f t="shared" si="157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294"/>
      <c r="JN99" s="294"/>
      <c r="JO99" s="358">
        <v>51.55</v>
      </c>
      <c r="JP99" s="294">
        <v>11</v>
      </c>
      <c r="JQ99" s="358">
        <v>44.33</v>
      </c>
      <c r="JR99" s="294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88"/>
      <c r="KR99" s="4"/>
      <c r="KS99" s="4"/>
      <c r="KT99" s="4"/>
      <c r="KU99" s="1">
        <f t="shared" si="163"/>
        <v>0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294">
        <v>0</v>
      </c>
      <c r="LM99" s="79">
        <v>24.02</v>
      </c>
      <c r="LN99" s="376">
        <v>0</v>
      </c>
      <c r="LO99" s="79">
        <v>6.5750000000000002</v>
      </c>
      <c r="LP99" s="386">
        <v>0</v>
      </c>
      <c r="LQ99" s="75"/>
      <c r="LR99" s="297"/>
      <c r="LS99" s="285"/>
      <c r="LT99" s="285"/>
      <c r="LU99" s="4">
        <f t="shared" si="171"/>
        <v>54.795000000000002</v>
      </c>
      <c r="LV99" s="4">
        <f t="shared" si="172"/>
        <v>0</v>
      </c>
      <c r="LW99" s="286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8">
        <v>25.75</v>
      </c>
      <c r="MF99" s="313"/>
      <c r="MG99" s="75">
        <v>35.020000000000003</v>
      </c>
      <c r="MH99" s="4"/>
      <c r="MI99" s="9"/>
      <c r="MJ99" s="4"/>
      <c r="MK99" s="4">
        <f t="shared" si="175"/>
        <v>60.77</v>
      </c>
      <c r="ML99" s="4">
        <f t="shared" si="176"/>
        <v>0</v>
      </c>
      <c r="MM99" s="379">
        <v>0</v>
      </c>
      <c r="MN99" s="380">
        <v>0</v>
      </c>
      <c r="MO99" s="110">
        <v>0</v>
      </c>
      <c r="MP99" s="295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80">
        <v>6.65</v>
      </c>
      <c r="NB99" s="381">
        <v>0.9</v>
      </c>
      <c r="NC99" s="4">
        <f t="shared" si="183"/>
        <v>6.65</v>
      </c>
      <c r="ND99" s="4">
        <f t="shared" si="184"/>
        <v>0.9</v>
      </c>
      <c r="NE99" s="271"/>
      <c r="NF99" s="271"/>
      <c r="NG99" s="271">
        <f t="shared" si="185"/>
        <v>0</v>
      </c>
      <c r="NH99" s="271">
        <f t="shared" si="186"/>
        <v>0</v>
      </c>
      <c r="NI99" s="271"/>
      <c r="NJ99" s="271"/>
      <c r="NK99" s="271">
        <f t="shared" si="187"/>
        <v>0</v>
      </c>
      <c r="NL99" s="271">
        <f t="shared" si="188"/>
        <v>0</v>
      </c>
      <c r="NM99" s="269"/>
      <c r="NN99" s="271"/>
      <c r="NO99" s="271">
        <f t="shared" si="189"/>
        <v>0</v>
      </c>
      <c r="NP99" s="271">
        <f t="shared" si="190"/>
        <v>0</v>
      </c>
      <c r="NQ99" s="382">
        <v>0</v>
      </c>
      <c r="NR99" s="351"/>
      <c r="NS99" s="382">
        <v>0</v>
      </c>
      <c r="NT99" s="351"/>
      <c r="NU99" s="382">
        <v>0</v>
      </c>
      <c r="NV99" s="351"/>
      <c r="NW99" s="382">
        <v>0</v>
      </c>
      <c r="NX99" s="351"/>
      <c r="NY99" s="382">
        <v>0</v>
      </c>
      <c r="NZ99" s="351"/>
      <c r="OA99" s="4">
        <f t="shared" si="121"/>
        <v>0</v>
      </c>
      <c r="OB99" s="4">
        <f t="shared" si="122"/>
        <v>0</v>
      </c>
      <c r="OC99" s="74">
        <v>0</v>
      </c>
      <c r="OD99" s="4"/>
      <c r="OE99" s="384">
        <v>0</v>
      </c>
      <c r="OF99" s="4"/>
      <c r="OG99" s="384">
        <v>0</v>
      </c>
      <c r="OH99" s="4"/>
      <c r="OI99" s="74">
        <v>0</v>
      </c>
      <c r="OJ99" s="4"/>
      <c r="OK99" s="4">
        <f t="shared" si="191"/>
        <v>0</v>
      </c>
      <c r="OL99" s="4">
        <f t="shared" si="192"/>
        <v>0</v>
      </c>
      <c r="OM99" s="387">
        <v>0</v>
      </c>
      <c r="ON99" s="271"/>
      <c r="OO99" s="388">
        <v>0</v>
      </c>
      <c r="OP99" s="271"/>
      <c r="OQ99" s="388">
        <v>0</v>
      </c>
      <c r="OR99" s="271"/>
      <c r="OS99" s="271">
        <f t="shared" si="193"/>
        <v>0</v>
      </c>
      <c r="OT99" s="271">
        <f t="shared" si="194"/>
        <v>0</v>
      </c>
      <c r="OU99" s="271"/>
      <c r="OV99" s="271"/>
      <c r="OW99" s="271">
        <f t="shared" si="123"/>
        <v>0</v>
      </c>
      <c r="OX99" s="271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10.31</v>
      </c>
      <c r="N100" s="71">
        <v>2.0620000000000003</v>
      </c>
      <c r="O100" s="75">
        <v>19.59</v>
      </c>
      <c r="P100" s="71">
        <v>3.9180000000000001</v>
      </c>
      <c r="Q100" s="118"/>
      <c r="R100" s="78"/>
      <c r="S100" s="288"/>
      <c r="T100" s="288"/>
      <c r="U100" s="78"/>
      <c r="V100" s="78"/>
      <c r="W100" s="78">
        <f t="shared" si="125"/>
        <v>29.9</v>
      </c>
      <c r="X100" s="78">
        <f t="shared" si="126"/>
        <v>29.9</v>
      </c>
      <c r="Y100" s="78">
        <v>5</v>
      </c>
      <c r="Z100" s="7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6">
        <v>115</v>
      </c>
      <c r="AL100" s="301">
        <v>34.5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115</v>
      </c>
      <c r="AV100" s="4">
        <f t="shared" si="111"/>
        <v>34.5</v>
      </c>
      <c r="AW100" s="78">
        <v>0</v>
      </c>
      <c r="AX100" s="78">
        <v>0</v>
      </c>
      <c r="AY100" s="28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19</v>
      </c>
      <c r="BF100" s="78">
        <v>2.7056</v>
      </c>
      <c r="BG100" s="305">
        <v>8</v>
      </c>
      <c r="BH100" s="306">
        <v>1.1392</v>
      </c>
      <c r="BI100" s="305"/>
      <c r="BJ100" s="306"/>
      <c r="BK100" s="289">
        <v>3</v>
      </c>
      <c r="BL100" s="78">
        <v>0.42720000000000002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/>
      <c r="CH100" s="287"/>
      <c r="CI100" s="358">
        <v>20.6</v>
      </c>
      <c r="CJ100" s="287">
        <v>6.5</v>
      </c>
      <c r="CK100" s="352"/>
      <c r="CL100" s="352"/>
      <c r="CM100" s="358">
        <v>5.15</v>
      </c>
      <c r="CN100" s="294">
        <v>1.5</v>
      </c>
      <c r="CO100" s="8">
        <f t="shared" si="131"/>
        <v>25.75</v>
      </c>
      <c r="CP100" s="8">
        <f t="shared" si="132"/>
        <v>8</v>
      </c>
      <c r="CQ100" s="390">
        <v>194.90625</v>
      </c>
      <c r="CR100" s="353"/>
      <c r="CS100" s="353"/>
      <c r="CT100" s="270"/>
      <c r="CU100" s="368">
        <v>18.556701030927837</v>
      </c>
      <c r="CV100" s="271"/>
      <c r="CW100" s="369">
        <v>63.814432989690722</v>
      </c>
      <c r="CX100" s="270"/>
      <c r="CY100" s="270"/>
      <c r="CZ100" s="270"/>
      <c r="DA100" s="7">
        <f t="shared" si="133"/>
        <v>277.27738402061857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0">
        <v>41.1</v>
      </c>
      <c r="DL100" s="370">
        <v>13.7</v>
      </c>
      <c r="DM100" s="288">
        <f t="shared" si="137"/>
        <v>41.1</v>
      </c>
      <c r="DN100" s="288">
        <f t="shared" si="138"/>
        <v>13.7</v>
      </c>
      <c r="DO100" s="370">
        <v>39.869999999999997</v>
      </c>
      <c r="DP100" s="37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1">
        <v>39.17</v>
      </c>
      <c r="EH100" s="372">
        <v>9.7925000000000004</v>
      </c>
      <c r="EI100" s="91">
        <v>154.63999999999999</v>
      </c>
      <c r="EJ100" s="91">
        <v>38.659999999999997</v>
      </c>
      <c r="EK100" s="288">
        <v>53.61</v>
      </c>
      <c r="EL100" s="291">
        <v>13.4025</v>
      </c>
      <c r="EM100" s="354"/>
      <c r="EN100" s="354"/>
      <c r="EO100" s="292"/>
      <c r="EP100" s="292"/>
      <c r="EQ100" s="8">
        <f t="shared" si="140"/>
        <v>247.42000000000002</v>
      </c>
      <c r="ER100" s="8">
        <f t="shared" si="141"/>
        <v>61.855000000000004</v>
      </c>
      <c r="ES100" s="271"/>
      <c r="ET100" s="271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3">
        <v>29</v>
      </c>
      <c r="FB100" s="293"/>
      <c r="FC100" s="110">
        <v>0</v>
      </c>
      <c r="FD100" s="289"/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71"/>
      <c r="GJ100" s="71"/>
      <c r="GK100" s="294">
        <v>8</v>
      </c>
      <c r="GL100" s="294">
        <v>0</v>
      </c>
      <c r="GM100" s="90">
        <v>0</v>
      </c>
      <c r="GN100" s="90">
        <v>0</v>
      </c>
      <c r="GO100" s="294">
        <v>8</v>
      </c>
      <c r="GP100" s="374">
        <v>0</v>
      </c>
      <c r="GQ100" s="374">
        <v>0</v>
      </c>
      <c r="GR100" s="374">
        <v>0</v>
      </c>
      <c r="GS100" s="90">
        <v>0</v>
      </c>
      <c r="GT100" s="90">
        <v>0</v>
      </c>
      <c r="GU100" s="90">
        <v>4</v>
      </c>
      <c r="GV100" s="90">
        <v>0</v>
      </c>
      <c r="GW100" s="90">
        <v>4</v>
      </c>
      <c r="GX100" s="90">
        <v>0</v>
      </c>
      <c r="GY100" s="90"/>
      <c r="GZ100" s="90"/>
      <c r="HA100" s="266">
        <f t="shared" si="148"/>
        <v>24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3"/>
      <c r="HO100" s="8">
        <f t="shared" si="150"/>
        <v>0</v>
      </c>
      <c r="HP100" s="8">
        <f t="shared" si="151"/>
        <v>0</v>
      </c>
      <c r="HQ100" s="358">
        <v>565</v>
      </c>
      <c r="HR100" s="266"/>
      <c r="HS100" s="358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18"/>
      <c r="HZ100" s="318"/>
      <c r="IA100" s="278"/>
      <c r="IB100" s="274"/>
      <c r="IC100" s="181">
        <v>8.9</v>
      </c>
      <c r="ID100" s="294">
        <v>2.2250000000000001</v>
      </c>
      <c r="IE100" s="279"/>
      <c r="IF100" s="279"/>
      <c r="IG100" s="8">
        <f t="shared" si="154"/>
        <v>8.9</v>
      </c>
      <c r="IH100" s="8">
        <f t="shared" si="155"/>
        <v>2.2250000000000001</v>
      </c>
      <c r="II100" s="8">
        <v>205</v>
      </c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0"/>
      <c r="JF100" s="320"/>
      <c r="JG100" s="8">
        <f t="shared" si="156"/>
        <v>20.62</v>
      </c>
      <c r="JH100" s="8">
        <f t="shared" si="157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294"/>
      <c r="JN100" s="294"/>
      <c r="JO100" s="358">
        <v>51.55</v>
      </c>
      <c r="JP100" s="294">
        <v>11</v>
      </c>
      <c r="JQ100" s="358">
        <v>44.33</v>
      </c>
      <c r="JR100" s="294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88"/>
      <c r="KR100" s="4"/>
      <c r="KS100" s="4"/>
      <c r="KT100" s="4"/>
      <c r="KU100" s="1">
        <f t="shared" si="163"/>
        <v>0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294">
        <v>0</v>
      </c>
      <c r="LM100" s="79">
        <v>24.02</v>
      </c>
      <c r="LN100" s="376">
        <v>0</v>
      </c>
      <c r="LO100" s="79">
        <v>6.5750000000000002</v>
      </c>
      <c r="LP100" s="386">
        <v>0</v>
      </c>
      <c r="LQ100" s="75"/>
      <c r="LR100" s="297"/>
      <c r="LS100" s="285"/>
      <c r="LT100" s="285"/>
      <c r="LU100" s="4">
        <f t="shared" si="171"/>
        <v>54.795000000000002</v>
      </c>
      <c r="LV100" s="4">
        <f t="shared" si="172"/>
        <v>0</v>
      </c>
      <c r="LW100" s="28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8">
        <v>25.75</v>
      </c>
      <c r="MF100" s="313"/>
      <c r="MG100" s="75">
        <v>35.020000000000003</v>
      </c>
      <c r="MH100" s="4"/>
      <c r="MI100" s="9"/>
      <c r="MJ100" s="4"/>
      <c r="MK100" s="4">
        <f t="shared" si="175"/>
        <v>60.77</v>
      </c>
      <c r="ML100" s="4">
        <f t="shared" si="176"/>
        <v>0</v>
      </c>
      <c r="MM100" s="379">
        <v>0</v>
      </c>
      <c r="MN100" s="380">
        <v>0</v>
      </c>
      <c r="MO100" s="110">
        <v>0</v>
      </c>
      <c r="MP100" s="295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80">
        <v>6.65</v>
      </c>
      <c r="NB100" s="381">
        <v>0.9</v>
      </c>
      <c r="NC100" s="4">
        <f t="shared" si="183"/>
        <v>6.65</v>
      </c>
      <c r="ND100" s="4">
        <f t="shared" si="184"/>
        <v>0.9</v>
      </c>
      <c r="NE100" s="271"/>
      <c r="NF100" s="271"/>
      <c r="NG100" s="271">
        <f t="shared" si="185"/>
        <v>0</v>
      </c>
      <c r="NH100" s="271">
        <f t="shared" si="186"/>
        <v>0</v>
      </c>
      <c r="NI100" s="271"/>
      <c r="NJ100" s="271"/>
      <c r="NK100" s="271">
        <f t="shared" si="187"/>
        <v>0</v>
      </c>
      <c r="NL100" s="271">
        <f t="shared" si="188"/>
        <v>0</v>
      </c>
      <c r="NM100" s="269"/>
      <c r="NN100" s="271"/>
      <c r="NO100" s="271">
        <f t="shared" si="189"/>
        <v>0</v>
      </c>
      <c r="NP100" s="271">
        <f t="shared" si="190"/>
        <v>0</v>
      </c>
      <c r="NQ100" s="382">
        <v>0</v>
      </c>
      <c r="NR100" s="351"/>
      <c r="NS100" s="382">
        <v>0</v>
      </c>
      <c r="NT100" s="351"/>
      <c r="NU100" s="382">
        <v>0</v>
      </c>
      <c r="NV100" s="351"/>
      <c r="NW100" s="382">
        <v>0</v>
      </c>
      <c r="NX100" s="351"/>
      <c r="NY100" s="382">
        <v>0</v>
      </c>
      <c r="NZ100" s="351"/>
      <c r="OA100" s="4">
        <f t="shared" si="121"/>
        <v>0</v>
      </c>
      <c r="OB100" s="4">
        <f t="shared" si="122"/>
        <v>0</v>
      </c>
      <c r="OC100" s="74">
        <v>0</v>
      </c>
      <c r="OD100" s="4"/>
      <c r="OE100" s="384">
        <v>0</v>
      </c>
      <c r="OF100" s="4"/>
      <c r="OG100" s="384">
        <v>0</v>
      </c>
      <c r="OH100" s="4"/>
      <c r="OI100" s="74">
        <v>0</v>
      </c>
      <c r="OJ100" s="4"/>
      <c r="OK100" s="4">
        <f t="shared" si="191"/>
        <v>0</v>
      </c>
      <c r="OL100" s="4">
        <f t="shared" si="192"/>
        <v>0</v>
      </c>
      <c r="OM100" s="387">
        <v>0</v>
      </c>
      <c r="ON100" s="271"/>
      <c r="OO100" s="388">
        <v>0</v>
      </c>
      <c r="OP100" s="271"/>
      <c r="OQ100" s="388">
        <v>0</v>
      </c>
      <c r="OR100" s="271"/>
      <c r="OS100" s="271">
        <f t="shared" si="193"/>
        <v>0</v>
      </c>
      <c r="OT100" s="271">
        <f t="shared" si="194"/>
        <v>0</v>
      </c>
      <c r="OU100" s="271"/>
      <c r="OV100" s="271"/>
      <c r="OW100" s="271">
        <f t="shared" si="123"/>
        <v>0</v>
      </c>
      <c r="OX100" s="271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10.31</v>
      </c>
      <c r="N101" s="71">
        <v>2.0620000000000003</v>
      </c>
      <c r="O101" s="75">
        <v>19.59</v>
      </c>
      <c r="P101" s="71">
        <v>3.9180000000000001</v>
      </c>
      <c r="Q101" s="118"/>
      <c r="R101" s="78"/>
      <c r="S101" s="288"/>
      <c r="T101" s="288"/>
      <c r="U101" s="78"/>
      <c r="V101" s="78"/>
      <c r="W101" s="78">
        <f t="shared" si="125"/>
        <v>29.9</v>
      </c>
      <c r="X101" s="78">
        <f t="shared" si="126"/>
        <v>29.9</v>
      </c>
      <c r="Y101" s="78">
        <v>5</v>
      </c>
      <c r="Z101" s="7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6">
        <v>115</v>
      </c>
      <c r="AL101" s="301">
        <v>34.5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115</v>
      </c>
      <c r="AV101" s="4">
        <f t="shared" si="111"/>
        <v>34.5</v>
      </c>
      <c r="AW101" s="78">
        <v>0</v>
      </c>
      <c r="AX101" s="78">
        <v>0</v>
      </c>
      <c r="AY101" s="28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19</v>
      </c>
      <c r="BF101" s="78">
        <v>2.7056</v>
      </c>
      <c r="BG101" s="305">
        <v>8</v>
      </c>
      <c r="BH101" s="306">
        <v>1.1392</v>
      </c>
      <c r="BI101" s="305"/>
      <c r="BJ101" s="306"/>
      <c r="BK101" s="289">
        <v>3</v>
      </c>
      <c r="BL101" s="78">
        <v>0.42720000000000002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/>
      <c r="CH101" s="287"/>
      <c r="CI101" s="358">
        <v>20.6</v>
      </c>
      <c r="CJ101" s="287">
        <v>6.5</v>
      </c>
      <c r="CK101" s="352"/>
      <c r="CL101" s="352"/>
      <c r="CM101" s="358">
        <v>5.15</v>
      </c>
      <c r="CN101" s="294">
        <v>1.5</v>
      </c>
      <c r="CO101" s="8">
        <f t="shared" si="131"/>
        <v>25.75</v>
      </c>
      <c r="CP101" s="8">
        <f t="shared" si="132"/>
        <v>8</v>
      </c>
      <c r="CQ101" s="390">
        <v>142.40625000000003</v>
      </c>
      <c r="CR101" s="353"/>
      <c r="CS101" s="353"/>
      <c r="CT101" s="270"/>
      <c r="CU101" s="368">
        <v>18.556701030927837</v>
      </c>
      <c r="CV101" s="271"/>
      <c r="CW101" s="369">
        <v>63.814432989690722</v>
      </c>
      <c r="CX101" s="270"/>
      <c r="CY101" s="270"/>
      <c r="CZ101" s="270"/>
      <c r="DA101" s="7">
        <f t="shared" si="133"/>
        <v>224.77738402061857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0">
        <v>41.1</v>
      </c>
      <c r="DL101" s="370">
        <v>13.7</v>
      </c>
      <c r="DM101" s="288">
        <f t="shared" si="137"/>
        <v>41.1</v>
      </c>
      <c r="DN101" s="288">
        <f t="shared" si="138"/>
        <v>13.7</v>
      </c>
      <c r="DO101" s="370">
        <v>39.869999999999997</v>
      </c>
      <c r="DP101" s="37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1">
        <v>39.17</v>
      </c>
      <c r="EH101" s="372">
        <v>9.7925000000000004</v>
      </c>
      <c r="EI101" s="91">
        <v>154.63999999999999</v>
      </c>
      <c r="EJ101" s="91">
        <v>38.659999999999997</v>
      </c>
      <c r="EK101" s="288">
        <v>53.61</v>
      </c>
      <c r="EL101" s="291">
        <v>13.4025</v>
      </c>
      <c r="EM101" s="354"/>
      <c r="EN101" s="354"/>
      <c r="EO101" s="292"/>
      <c r="EP101" s="292"/>
      <c r="EQ101" s="8">
        <f t="shared" si="140"/>
        <v>247.42000000000002</v>
      </c>
      <c r="ER101" s="8">
        <f t="shared" si="141"/>
        <v>61.855000000000004</v>
      </c>
      <c r="ES101" s="271"/>
      <c r="ET101" s="271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3">
        <v>29</v>
      </c>
      <c r="FB101" s="293"/>
      <c r="FC101" s="110">
        <v>0</v>
      </c>
      <c r="FD101" s="289"/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71"/>
      <c r="GJ101" s="71"/>
      <c r="GK101" s="294">
        <v>8</v>
      </c>
      <c r="GL101" s="294">
        <v>0</v>
      </c>
      <c r="GM101" s="90">
        <v>0</v>
      </c>
      <c r="GN101" s="90">
        <v>0</v>
      </c>
      <c r="GO101" s="294">
        <v>8</v>
      </c>
      <c r="GP101" s="374">
        <v>0</v>
      </c>
      <c r="GQ101" s="374">
        <v>0</v>
      </c>
      <c r="GR101" s="374">
        <v>0</v>
      </c>
      <c r="GS101" s="90">
        <v>0</v>
      </c>
      <c r="GT101" s="90">
        <v>0</v>
      </c>
      <c r="GU101" s="90">
        <v>4</v>
      </c>
      <c r="GV101" s="90">
        <v>0</v>
      </c>
      <c r="GW101" s="90">
        <v>4</v>
      </c>
      <c r="GX101" s="90">
        <v>0</v>
      </c>
      <c r="GY101" s="90"/>
      <c r="GZ101" s="90"/>
      <c r="HA101" s="266">
        <f t="shared" si="148"/>
        <v>24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3"/>
      <c r="HO101" s="8">
        <f t="shared" si="150"/>
        <v>0</v>
      </c>
      <c r="HP101" s="8">
        <f t="shared" si="151"/>
        <v>0</v>
      </c>
      <c r="HQ101" s="358">
        <v>565</v>
      </c>
      <c r="HR101" s="266"/>
      <c r="HS101" s="358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18"/>
      <c r="HZ101" s="318"/>
      <c r="IA101" s="278"/>
      <c r="IB101" s="274"/>
      <c r="IC101" s="181">
        <v>8.9</v>
      </c>
      <c r="ID101" s="294">
        <v>2.2250000000000001</v>
      </c>
      <c r="IE101" s="279"/>
      <c r="IF101" s="279"/>
      <c r="IG101" s="8">
        <f t="shared" si="154"/>
        <v>8.9</v>
      </c>
      <c r="IH101" s="8">
        <f t="shared" si="155"/>
        <v>2.2250000000000001</v>
      </c>
      <c r="II101" s="8">
        <v>205</v>
      </c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0"/>
      <c r="JF101" s="320"/>
      <c r="JG101" s="8">
        <f t="shared" si="156"/>
        <v>20.62</v>
      </c>
      <c r="JH101" s="8">
        <f t="shared" si="157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294"/>
      <c r="JN101" s="294"/>
      <c r="JO101" s="358">
        <v>51.55</v>
      </c>
      <c r="JP101" s="294">
        <v>11</v>
      </c>
      <c r="JQ101" s="358">
        <v>44.33</v>
      </c>
      <c r="JR101" s="294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88"/>
      <c r="KR101" s="4"/>
      <c r="KS101" s="4"/>
      <c r="KT101" s="4"/>
      <c r="KU101" s="1">
        <f t="shared" si="163"/>
        <v>0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294">
        <v>0</v>
      </c>
      <c r="LM101" s="79">
        <v>24.02</v>
      </c>
      <c r="LN101" s="376">
        <v>0</v>
      </c>
      <c r="LO101" s="79">
        <v>6.5750000000000002</v>
      </c>
      <c r="LP101" s="386">
        <v>0</v>
      </c>
      <c r="LQ101" s="75"/>
      <c r="LR101" s="297"/>
      <c r="LS101" s="285"/>
      <c r="LT101" s="285"/>
      <c r="LU101" s="4">
        <f t="shared" si="171"/>
        <v>54.795000000000002</v>
      </c>
      <c r="LV101" s="4">
        <f t="shared" si="172"/>
        <v>0</v>
      </c>
      <c r="LW101" s="28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8">
        <v>25.75</v>
      </c>
      <c r="MF101" s="313"/>
      <c r="MG101" s="75">
        <v>35.020000000000003</v>
      </c>
      <c r="MH101" s="4"/>
      <c r="MI101" s="9"/>
      <c r="MJ101" s="4"/>
      <c r="MK101" s="4">
        <f t="shared" si="175"/>
        <v>60.77</v>
      </c>
      <c r="ML101" s="4">
        <f t="shared" si="176"/>
        <v>0</v>
      </c>
      <c r="MM101" s="379">
        <v>0</v>
      </c>
      <c r="MN101" s="380">
        <v>0</v>
      </c>
      <c r="MO101" s="110">
        <v>0</v>
      </c>
      <c r="MP101" s="295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80">
        <v>6.65</v>
      </c>
      <c r="NB101" s="381">
        <v>0.9</v>
      </c>
      <c r="NC101" s="4">
        <f t="shared" si="183"/>
        <v>6.65</v>
      </c>
      <c r="ND101" s="4">
        <f t="shared" si="184"/>
        <v>0.9</v>
      </c>
      <c r="NE101" s="271"/>
      <c r="NF101" s="271"/>
      <c r="NG101" s="271">
        <f t="shared" si="185"/>
        <v>0</v>
      </c>
      <c r="NH101" s="271">
        <f t="shared" si="186"/>
        <v>0</v>
      </c>
      <c r="NI101" s="271"/>
      <c r="NJ101" s="271"/>
      <c r="NK101" s="271">
        <f t="shared" si="187"/>
        <v>0</v>
      </c>
      <c r="NL101" s="271">
        <f t="shared" si="188"/>
        <v>0</v>
      </c>
      <c r="NM101" s="269"/>
      <c r="NN101" s="271"/>
      <c r="NO101" s="271">
        <f t="shared" si="189"/>
        <v>0</v>
      </c>
      <c r="NP101" s="271">
        <f t="shared" si="190"/>
        <v>0</v>
      </c>
      <c r="NQ101" s="382">
        <v>0</v>
      </c>
      <c r="NR101" s="351"/>
      <c r="NS101" s="382">
        <v>0</v>
      </c>
      <c r="NT101" s="351"/>
      <c r="NU101" s="382">
        <v>0</v>
      </c>
      <c r="NV101" s="351"/>
      <c r="NW101" s="382">
        <v>0</v>
      </c>
      <c r="NX101" s="351"/>
      <c r="NY101" s="382">
        <v>0</v>
      </c>
      <c r="NZ101" s="351"/>
      <c r="OA101" s="4">
        <f t="shared" si="121"/>
        <v>0</v>
      </c>
      <c r="OB101" s="4">
        <f t="shared" si="122"/>
        <v>0</v>
      </c>
      <c r="OC101" s="74">
        <v>0</v>
      </c>
      <c r="OD101" s="4"/>
      <c r="OE101" s="384">
        <v>0</v>
      </c>
      <c r="OF101" s="4"/>
      <c r="OG101" s="384">
        <v>0</v>
      </c>
      <c r="OH101" s="4"/>
      <c r="OI101" s="74">
        <v>0</v>
      </c>
      <c r="OJ101" s="4"/>
      <c r="OK101" s="4">
        <f t="shared" si="191"/>
        <v>0</v>
      </c>
      <c r="OL101" s="4">
        <f t="shared" si="192"/>
        <v>0</v>
      </c>
      <c r="OM101" s="387">
        <v>0</v>
      </c>
      <c r="ON101" s="271"/>
      <c r="OO101" s="388">
        <v>0</v>
      </c>
      <c r="OP101" s="271"/>
      <c r="OQ101" s="388">
        <v>0</v>
      </c>
      <c r="OR101" s="271"/>
      <c r="OS101" s="271">
        <f t="shared" si="193"/>
        <v>0</v>
      </c>
      <c r="OT101" s="271">
        <f t="shared" si="194"/>
        <v>0</v>
      </c>
      <c r="OU101" s="271"/>
      <c r="OV101" s="271"/>
      <c r="OW101" s="271">
        <f t="shared" si="123"/>
        <v>0</v>
      </c>
      <c r="OX101" s="271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10.31</v>
      </c>
      <c r="N102" s="71">
        <v>2.0620000000000003</v>
      </c>
      <c r="O102" s="75">
        <v>19.59</v>
      </c>
      <c r="P102" s="71">
        <v>3.9180000000000001</v>
      </c>
      <c r="Q102" s="118"/>
      <c r="R102" s="78"/>
      <c r="S102" s="288"/>
      <c r="T102" s="288"/>
      <c r="U102" s="78"/>
      <c r="V102" s="78"/>
      <c r="W102" s="78">
        <f t="shared" si="125"/>
        <v>29.9</v>
      </c>
      <c r="X102" s="78">
        <f t="shared" si="126"/>
        <v>29.9</v>
      </c>
      <c r="Y102" s="78">
        <v>5</v>
      </c>
      <c r="Z102" s="7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6">
        <v>115</v>
      </c>
      <c r="AL102" s="301">
        <v>34.5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115</v>
      </c>
      <c r="AV102" s="4">
        <f t="shared" si="111"/>
        <v>34.5</v>
      </c>
      <c r="AW102" s="78">
        <v>0</v>
      </c>
      <c r="AX102" s="78">
        <v>0</v>
      </c>
      <c r="AY102" s="28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19</v>
      </c>
      <c r="BF102" s="78">
        <v>2.7056</v>
      </c>
      <c r="BG102" s="305">
        <v>8</v>
      </c>
      <c r="BH102" s="306">
        <v>1.1392</v>
      </c>
      <c r="BI102" s="305"/>
      <c r="BJ102" s="306"/>
      <c r="BK102" s="289">
        <v>3</v>
      </c>
      <c r="BL102" s="78">
        <v>0.42720000000000002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/>
      <c r="CH102" s="287"/>
      <c r="CI102" s="358">
        <v>20.6</v>
      </c>
      <c r="CJ102" s="287">
        <v>6.5</v>
      </c>
      <c r="CK102" s="352"/>
      <c r="CL102" s="352"/>
      <c r="CM102" s="358">
        <v>5.15</v>
      </c>
      <c r="CN102" s="294">
        <v>1.5</v>
      </c>
      <c r="CO102" s="8">
        <f t="shared" si="131"/>
        <v>25.75</v>
      </c>
      <c r="CP102" s="8">
        <f t="shared" si="132"/>
        <v>8</v>
      </c>
      <c r="CQ102" s="390">
        <v>97.628865979381459</v>
      </c>
      <c r="CR102" s="353"/>
      <c r="CS102" s="353"/>
      <c r="CT102" s="270"/>
      <c r="CU102" s="368">
        <v>18.556701030927837</v>
      </c>
      <c r="CV102" s="271"/>
      <c r="CW102" s="369">
        <v>63.814432989690722</v>
      </c>
      <c r="CX102" s="270"/>
      <c r="CY102" s="270"/>
      <c r="CZ102" s="270"/>
      <c r="DA102" s="7">
        <f t="shared" si="133"/>
        <v>180.00000000000003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0">
        <v>41.1</v>
      </c>
      <c r="DL102" s="370">
        <v>13.7</v>
      </c>
      <c r="DM102" s="288">
        <f t="shared" si="137"/>
        <v>41.1</v>
      </c>
      <c r="DN102" s="288">
        <f t="shared" si="138"/>
        <v>13.7</v>
      </c>
      <c r="DO102" s="370">
        <v>39.869999999999997</v>
      </c>
      <c r="DP102" s="37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1">
        <v>39.17</v>
      </c>
      <c r="EH102" s="372">
        <v>9.7925000000000004</v>
      </c>
      <c r="EI102" s="91">
        <v>154.63999999999999</v>
      </c>
      <c r="EJ102" s="91">
        <v>38.659999999999997</v>
      </c>
      <c r="EK102" s="288">
        <v>53.61</v>
      </c>
      <c r="EL102" s="291">
        <v>13.4025</v>
      </c>
      <c r="EM102" s="354"/>
      <c r="EN102" s="354"/>
      <c r="EO102" s="292"/>
      <c r="EP102" s="292"/>
      <c r="EQ102" s="8">
        <f t="shared" si="140"/>
        <v>247.42000000000002</v>
      </c>
      <c r="ER102" s="8">
        <f t="shared" si="141"/>
        <v>61.855000000000004</v>
      </c>
      <c r="ES102" s="271"/>
      <c r="ET102" s="271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3">
        <v>29</v>
      </c>
      <c r="FB102" s="293"/>
      <c r="FC102" s="110">
        <v>0</v>
      </c>
      <c r="FD102" s="289"/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71"/>
      <c r="GJ102" s="71"/>
      <c r="GK102" s="294">
        <v>8</v>
      </c>
      <c r="GL102" s="294">
        <v>0</v>
      </c>
      <c r="GM102" s="90">
        <v>0</v>
      </c>
      <c r="GN102" s="90">
        <v>0</v>
      </c>
      <c r="GO102" s="294">
        <v>8</v>
      </c>
      <c r="GP102" s="374">
        <v>0</v>
      </c>
      <c r="GQ102" s="374">
        <v>0</v>
      </c>
      <c r="GR102" s="374">
        <v>0</v>
      </c>
      <c r="GS102" s="90">
        <v>0</v>
      </c>
      <c r="GT102" s="90">
        <v>0</v>
      </c>
      <c r="GU102" s="90">
        <v>4</v>
      </c>
      <c r="GV102" s="90">
        <v>0</v>
      </c>
      <c r="GW102" s="90">
        <v>4</v>
      </c>
      <c r="GX102" s="90">
        <v>0</v>
      </c>
      <c r="GY102" s="90"/>
      <c r="GZ102" s="90"/>
      <c r="HA102" s="266">
        <f t="shared" si="148"/>
        <v>24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3"/>
      <c r="HO102" s="8">
        <f t="shared" si="150"/>
        <v>0</v>
      </c>
      <c r="HP102" s="8">
        <f t="shared" si="151"/>
        <v>0</v>
      </c>
      <c r="HQ102" s="358">
        <v>565</v>
      </c>
      <c r="HR102" s="266"/>
      <c r="HS102" s="358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18"/>
      <c r="HZ102" s="318"/>
      <c r="IA102" s="278"/>
      <c r="IB102" s="274"/>
      <c r="IC102" s="181">
        <v>8.9</v>
      </c>
      <c r="ID102" s="294">
        <v>2.2250000000000001</v>
      </c>
      <c r="IE102" s="279"/>
      <c r="IF102" s="279"/>
      <c r="IG102" s="8">
        <f t="shared" si="154"/>
        <v>8.9</v>
      </c>
      <c r="IH102" s="8">
        <f t="shared" si="155"/>
        <v>2.2250000000000001</v>
      </c>
      <c r="II102" s="8">
        <v>205</v>
      </c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0"/>
      <c r="JF102" s="320"/>
      <c r="JG102" s="8">
        <f t="shared" si="156"/>
        <v>20.62</v>
      </c>
      <c r="JH102" s="8">
        <f t="shared" si="157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294"/>
      <c r="JN102" s="294"/>
      <c r="JO102" s="358">
        <v>51.55</v>
      </c>
      <c r="JP102" s="294">
        <v>11</v>
      </c>
      <c r="JQ102" s="358">
        <v>44.33</v>
      </c>
      <c r="JR102" s="294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88"/>
      <c r="KR102" s="4"/>
      <c r="KS102" s="4"/>
      <c r="KT102" s="4"/>
      <c r="KU102" s="1">
        <f t="shared" si="163"/>
        <v>0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294">
        <v>0</v>
      </c>
      <c r="LM102" s="79">
        <v>24.02</v>
      </c>
      <c r="LN102" s="376">
        <v>0</v>
      </c>
      <c r="LO102" s="79">
        <v>6.5750000000000002</v>
      </c>
      <c r="LP102" s="386">
        <v>0</v>
      </c>
      <c r="LQ102" s="75"/>
      <c r="LR102" s="297"/>
      <c r="LS102" s="285"/>
      <c r="LT102" s="285"/>
      <c r="LU102" s="4">
        <f t="shared" si="171"/>
        <v>54.795000000000002</v>
      </c>
      <c r="LV102" s="4">
        <f t="shared" si="172"/>
        <v>0</v>
      </c>
      <c r="LW102" s="28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8">
        <v>25.75</v>
      </c>
      <c r="MF102" s="313"/>
      <c r="MG102" s="75">
        <v>35.020000000000003</v>
      </c>
      <c r="MH102" s="4"/>
      <c r="MI102" s="9"/>
      <c r="MJ102" s="4"/>
      <c r="MK102" s="4">
        <f t="shared" si="175"/>
        <v>60.77</v>
      </c>
      <c r="ML102" s="4">
        <f t="shared" si="176"/>
        <v>0</v>
      </c>
      <c r="MM102" s="379">
        <v>0</v>
      </c>
      <c r="MN102" s="380">
        <v>0</v>
      </c>
      <c r="MO102" s="110">
        <v>0</v>
      </c>
      <c r="MP102" s="295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80">
        <v>6.65</v>
      </c>
      <c r="NB102" s="381">
        <v>0.9</v>
      </c>
      <c r="NC102" s="4">
        <f t="shared" si="183"/>
        <v>6.65</v>
      </c>
      <c r="ND102" s="4">
        <f t="shared" si="184"/>
        <v>0.9</v>
      </c>
      <c r="NE102" s="271"/>
      <c r="NF102" s="271"/>
      <c r="NG102" s="271">
        <f t="shared" si="185"/>
        <v>0</v>
      </c>
      <c r="NH102" s="271">
        <f t="shared" si="186"/>
        <v>0</v>
      </c>
      <c r="NI102" s="271"/>
      <c r="NJ102" s="271"/>
      <c r="NK102" s="271">
        <f t="shared" si="187"/>
        <v>0</v>
      </c>
      <c r="NL102" s="271">
        <f t="shared" si="188"/>
        <v>0</v>
      </c>
      <c r="NM102" s="269"/>
      <c r="NN102" s="271"/>
      <c r="NO102" s="271">
        <f t="shared" si="189"/>
        <v>0</v>
      </c>
      <c r="NP102" s="271">
        <f t="shared" si="190"/>
        <v>0</v>
      </c>
      <c r="NQ102" s="382">
        <v>0</v>
      </c>
      <c r="NR102" s="351"/>
      <c r="NS102" s="382">
        <v>0</v>
      </c>
      <c r="NT102" s="351"/>
      <c r="NU102" s="382">
        <v>0</v>
      </c>
      <c r="NV102" s="351"/>
      <c r="NW102" s="382">
        <v>0</v>
      </c>
      <c r="NX102" s="351"/>
      <c r="NY102" s="382">
        <v>0</v>
      </c>
      <c r="NZ102" s="351"/>
      <c r="OA102" s="4">
        <f t="shared" si="121"/>
        <v>0</v>
      </c>
      <c r="OB102" s="4">
        <f t="shared" si="122"/>
        <v>0</v>
      </c>
      <c r="OC102" s="74">
        <v>0</v>
      </c>
      <c r="OD102" s="4"/>
      <c r="OE102" s="384">
        <v>0</v>
      </c>
      <c r="OF102" s="4"/>
      <c r="OG102" s="384">
        <v>0</v>
      </c>
      <c r="OH102" s="4"/>
      <c r="OI102" s="74">
        <v>0</v>
      </c>
      <c r="OJ102" s="4"/>
      <c r="OK102" s="4">
        <f t="shared" si="191"/>
        <v>0</v>
      </c>
      <c r="OL102" s="4">
        <f t="shared" si="192"/>
        <v>0</v>
      </c>
      <c r="OM102" s="387">
        <v>0</v>
      </c>
      <c r="ON102" s="271"/>
      <c r="OO102" s="388">
        <v>0</v>
      </c>
      <c r="OP102" s="271"/>
      <c r="OQ102" s="388">
        <v>0</v>
      </c>
      <c r="OR102" s="271"/>
      <c r="OS102" s="271">
        <f t="shared" si="193"/>
        <v>0</v>
      </c>
      <c r="OT102" s="271">
        <f t="shared" si="194"/>
        <v>0</v>
      </c>
      <c r="OU102" s="271"/>
      <c r="OV102" s="271"/>
      <c r="OW102" s="271">
        <f t="shared" si="123"/>
        <v>0</v>
      </c>
      <c r="OX102" s="271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10.31</v>
      </c>
      <c r="N103" s="71">
        <v>2.0620000000000003</v>
      </c>
      <c r="O103" s="75">
        <v>19.59</v>
      </c>
      <c r="P103" s="71">
        <v>3.9180000000000001</v>
      </c>
      <c r="Q103" s="118"/>
      <c r="R103" s="78"/>
      <c r="S103" s="288"/>
      <c r="T103" s="288"/>
      <c r="U103" s="78"/>
      <c r="V103" s="78"/>
      <c r="W103" s="78">
        <f t="shared" si="125"/>
        <v>29.9</v>
      </c>
      <c r="X103" s="78">
        <f t="shared" si="126"/>
        <v>29.9</v>
      </c>
      <c r="Y103" s="78">
        <v>5</v>
      </c>
      <c r="Z103" s="7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6">
        <v>115</v>
      </c>
      <c r="AL103" s="301">
        <v>34.5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115</v>
      </c>
      <c r="AV103" s="4">
        <f t="shared" si="111"/>
        <v>34.5</v>
      </c>
      <c r="AW103" s="78">
        <v>0</v>
      </c>
      <c r="AX103" s="78">
        <v>0</v>
      </c>
      <c r="AY103" s="28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19</v>
      </c>
      <c r="BF103" s="78">
        <v>2.7056</v>
      </c>
      <c r="BG103" s="305">
        <v>8</v>
      </c>
      <c r="BH103" s="306">
        <v>1.1392</v>
      </c>
      <c r="BI103" s="305"/>
      <c r="BJ103" s="306"/>
      <c r="BK103" s="289">
        <v>3</v>
      </c>
      <c r="BL103" s="78">
        <v>0.42720000000000002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/>
      <c r="CH103" s="287"/>
      <c r="CI103" s="358">
        <v>20.6</v>
      </c>
      <c r="CJ103" s="287">
        <v>6.5</v>
      </c>
      <c r="CK103" s="352"/>
      <c r="CL103" s="352"/>
      <c r="CM103" s="358">
        <v>5.15</v>
      </c>
      <c r="CN103" s="294">
        <v>1.5</v>
      </c>
      <c r="CO103" s="8">
        <f t="shared" si="131"/>
        <v>25.75</v>
      </c>
      <c r="CP103" s="8">
        <f t="shared" si="132"/>
        <v>8</v>
      </c>
      <c r="CQ103" s="390">
        <v>97.628865979381459</v>
      </c>
      <c r="CR103" s="353"/>
      <c r="CS103" s="353"/>
      <c r="CT103" s="270"/>
      <c r="CU103" s="368">
        <v>18.556701030927837</v>
      </c>
      <c r="CV103" s="271"/>
      <c r="CW103" s="369">
        <v>63.814432989690722</v>
      </c>
      <c r="CX103" s="270"/>
      <c r="CY103" s="270"/>
      <c r="CZ103" s="270"/>
      <c r="DA103" s="7">
        <f t="shared" si="133"/>
        <v>180.00000000000003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0">
        <v>41.1</v>
      </c>
      <c r="DL103" s="370">
        <v>13.7</v>
      </c>
      <c r="DM103" s="288">
        <f t="shared" si="137"/>
        <v>41.1</v>
      </c>
      <c r="DN103" s="288">
        <f t="shared" si="138"/>
        <v>13.7</v>
      </c>
      <c r="DO103" s="370">
        <v>39.869999999999997</v>
      </c>
      <c r="DP103" s="37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1">
        <v>39.17</v>
      </c>
      <c r="EH103" s="372">
        <v>9.7925000000000004</v>
      </c>
      <c r="EI103" s="91">
        <v>154.63999999999999</v>
      </c>
      <c r="EJ103" s="91">
        <v>38.659999999999997</v>
      </c>
      <c r="EK103" s="288">
        <v>53.61</v>
      </c>
      <c r="EL103" s="291">
        <v>13.4025</v>
      </c>
      <c r="EM103" s="354"/>
      <c r="EN103" s="354"/>
      <c r="EO103" s="292"/>
      <c r="EP103" s="292"/>
      <c r="EQ103" s="8">
        <f t="shared" si="140"/>
        <v>247.42000000000002</v>
      </c>
      <c r="ER103" s="8">
        <f t="shared" si="141"/>
        <v>61.855000000000004</v>
      </c>
      <c r="ES103" s="271"/>
      <c r="ET103" s="271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3">
        <v>29</v>
      </c>
      <c r="FB103" s="293"/>
      <c r="FC103" s="110">
        <v>0</v>
      </c>
      <c r="FD103" s="289"/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71"/>
      <c r="GJ103" s="71"/>
      <c r="GK103" s="294">
        <v>8</v>
      </c>
      <c r="GL103" s="294">
        <v>0</v>
      </c>
      <c r="GM103" s="90">
        <v>0</v>
      </c>
      <c r="GN103" s="90">
        <v>0</v>
      </c>
      <c r="GO103" s="294">
        <v>8</v>
      </c>
      <c r="GP103" s="374">
        <v>0</v>
      </c>
      <c r="GQ103" s="374">
        <v>0</v>
      </c>
      <c r="GR103" s="374">
        <v>0</v>
      </c>
      <c r="GS103" s="90">
        <v>0</v>
      </c>
      <c r="GT103" s="90">
        <v>0</v>
      </c>
      <c r="GU103" s="90">
        <v>4</v>
      </c>
      <c r="GV103" s="90">
        <v>0</v>
      </c>
      <c r="GW103" s="90">
        <v>4</v>
      </c>
      <c r="GX103" s="90">
        <v>0</v>
      </c>
      <c r="GY103" s="90"/>
      <c r="GZ103" s="90"/>
      <c r="HA103" s="266">
        <f t="shared" si="148"/>
        <v>24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3"/>
      <c r="HO103" s="8">
        <f t="shared" si="150"/>
        <v>0</v>
      </c>
      <c r="HP103" s="8">
        <f t="shared" si="151"/>
        <v>0</v>
      </c>
      <c r="HQ103" s="358">
        <v>565</v>
      </c>
      <c r="HR103" s="266"/>
      <c r="HS103" s="358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18"/>
      <c r="HZ103" s="318"/>
      <c r="IA103" s="278"/>
      <c r="IB103" s="274"/>
      <c r="IC103" s="181">
        <v>8.9</v>
      </c>
      <c r="ID103" s="294">
        <v>2.2250000000000001</v>
      </c>
      <c r="IE103" s="279"/>
      <c r="IF103" s="279"/>
      <c r="IG103" s="8">
        <f t="shared" si="154"/>
        <v>8.9</v>
      </c>
      <c r="IH103" s="8">
        <f t="shared" si="155"/>
        <v>2.2250000000000001</v>
      </c>
      <c r="II103" s="8">
        <v>205</v>
      </c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0"/>
      <c r="JF103" s="320"/>
      <c r="JG103" s="8">
        <f t="shared" si="156"/>
        <v>20.62</v>
      </c>
      <c r="JH103" s="8">
        <f t="shared" si="157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294"/>
      <c r="JN103" s="294"/>
      <c r="JO103" s="358">
        <v>51.55</v>
      </c>
      <c r="JP103" s="294">
        <v>11</v>
      </c>
      <c r="JQ103" s="358">
        <v>44.33</v>
      </c>
      <c r="JR103" s="294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88"/>
      <c r="KR103" s="4"/>
      <c r="KS103" s="4"/>
      <c r="KT103" s="4"/>
      <c r="KU103" s="1">
        <f t="shared" si="163"/>
        <v>0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294">
        <v>0</v>
      </c>
      <c r="LM103" s="79">
        <v>24.02</v>
      </c>
      <c r="LN103" s="376">
        <v>0</v>
      </c>
      <c r="LO103" s="79">
        <v>6.5750000000000002</v>
      </c>
      <c r="LP103" s="386">
        <v>0</v>
      </c>
      <c r="LQ103" s="75"/>
      <c r="LR103" s="297"/>
      <c r="LS103" s="285"/>
      <c r="LT103" s="285"/>
      <c r="LU103" s="4">
        <f t="shared" si="171"/>
        <v>54.795000000000002</v>
      </c>
      <c r="LV103" s="4">
        <f t="shared" si="172"/>
        <v>0</v>
      </c>
      <c r="LW103" s="28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8">
        <v>25.75</v>
      </c>
      <c r="MF103" s="313"/>
      <c r="MG103" s="75">
        <v>35.020000000000003</v>
      </c>
      <c r="MH103" s="4"/>
      <c r="MI103" s="9"/>
      <c r="MJ103" s="4"/>
      <c r="MK103" s="4">
        <f t="shared" si="175"/>
        <v>60.77</v>
      </c>
      <c r="ML103" s="4">
        <f t="shared" si="176"/>
        <v>0</v>
      </c>
      <c r="MM103" s="379">
        <v>0</v>
      </c>
      <c r="MN103" s="380">
        <v>0</v>
      </c>
      <c r="MO103" s="110">
        <v>0</v>
      </c>
      <c r="MP103" s="295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80">
        <v>6.65</v>
      </c>
      <c r="NB103" s="381">
        <v>0.9</v>
      </c>
      <c r="NC103" s="4">
        <f t="shared" si="183"/>
        <v>6.65</v>
      </c>
      <c r="ND103" s="4">
        <f t="shared" si="184"/>
        <v>0.9</v>
      </c>
      <c r="NE103" s="271"/>
      <c r="NF103" s="271"/>
      <c r="NG103" s="271">
        <f t="shared" si="185"/>
        <v>0</v>
      </c>
      <c r="NH103" s="271">
        <f t="shared" si="186"/>
        <v>0</v>
      </c>
      <c r="NI103" s="271"/>
      <c r="NJ103" s="271"/>
      <c r="NK103" s="271">
        <f t="shared" si="187"/>
        <v>0</v>
      </c>
      <c r="NL103" s="271">
        <f t="shared" si="188"/>
        <v>0</v>
      </c>
      <c r="NM103" s="269"/>
      <c r="NN103" s="271"/>
      <c r="NO103" s="271">
        <f t="shared" si="189"/>
        <v>0</v>
      </c>
      <c r="NP103" s="271">
        <f t="shared" si="190"/>
        <v>0</v>
      </c>
      <c r="NQ103" s="382">
        <v>0</v>
      </c>
      <c r="NR103" s="351"/>
      <c r="NS103" s="382">
        <v>0</v>
      </c>
      <c r="NT103" s="351"/>
      <c r="NU103" s="382">
        <v>0</v>
      </c>
      <c r="NV103" s="351"/>
      <c r="NW103" s="382">
        <v>0</v>
      </c>
      <c r="NX103" s="351"/>
      <c r="NY103" s="382">
        <v>0</v>
      </c>
      <c r="NZ103" s="351"/>
      <c r="OA103" s="4">
        <f t="shared" si="121"/>
        <v>0</v>
      </c>
      <c r="OB103" s="4">
        <f t="shared" si="122"/>
        <v>0</v>
      </c>
      <c r="OC103" s="74">
        <v>0</v>
      </c>
      <c r="OD103" s="4"/>
      <c r="OE103" s="384">
        <v>0</v>
      </c>
      <c r="OF103" s="4"/>
      <c r="OG103" s="384">
        <v>0</v>
      </c>
      <c r="OH103" s="4"/>
      <c r="OI103" s="74">
        <v>0</v>
      </c>
      <c r="OJ103" s="4"/>
      <c r="OK103" s="4">
        <f t="shared" si="191"/>
        <v>0</v>
      </c>
      <c r="OL103" s="4">
        <f t="shared" si="192"/>
        <v>0</v>
      </c>
      <c r="OM103" s="387">
        <v>0</v>
      </c>
      <c r="ON103" s="271"/>
      <c r="OO103" s="388">
        <v>0</v>
      </c>
      <c r="OP103" s="271"/>
      <c r="OQ103" s="388">
        <v>0</v>
      </c>
      <c r="OR103" s="271"/>
      <c r="OS103" s="271">
        <f t="shared" si="193"/>
        <v>0</v>
      </c>
      <c r="OT103" s="271">
        <f t="shared" si="194"/>
        <v>0</v>
      </c>
      <c r="OU103" s="271"/>
      <c r="OV103" s="271"/>
      <c r="OW103" s="271">
        <f t="shared" si="123"/>
        <v>0</v>
      </c>
      <c r="OX103" s="271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10.31</v>
      </c>
      <c r="N104" s="71">
        <v>2.0620000000000003</v>
      </c>
      <c r="O104" s="75">
        <v>19.59</v>
      </c>
      <c r="P104" s="71">
        <v>3.9180000000000001</v>
      </c>
      <c r="Q104" s="118"/>
      <c r="R104" s="78"/>
      <c r="S104" s="288"/>
      <c r="T104" s="288"/>
      <c r="U104" s="78"/>
      <c r="V104" s="78"/>
      <c r="W104" s="78">
        <f t="shared" si="125"/>
        <v>29.9</v>
      </c>
      <c r="X104" s="78">
        <f t="shared" si="126"/>
        <v>29.9</v>
      </c>
      <c r="Y104" s="78">
        <v>5</v>
      </c>
      <c r="Z104" s="7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6">
        <v>115</v>
      </c>
      <c r="AL104" s="301">
        <v>34.5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115</v>
      </c>
      <c r="AV104" s="4">
        <f t="shared" si="111"/>
        <v>34.5</v>
      </c>
      <c r="AW104" s="78">
        <v>0</v>
      </c>
      <c r="AX104" s="78">
        <v>0</v>
      </c>
      <c r="AY104" s="28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19</v>
      </c>
      <c r="BF104" s="78">
        <v>2.7056</v>
      </c>
      <c r="BG104" s="305">
        <v>8</v>
      </c>
      <c r="BH104" s="306">
        <v>1.1392</v>
      </c>
      <c r="BI104" s="305"/>
      <c r="BJ104" s="306"/>
      <c r="BK104" s="289">
        <v>3</v>
      </c>
      <c r="BL104" s="78">
        <v>0.42720000000000002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/>
      <c r="CH104" s="287"/>
      <c r="CI104" s="358">
        <v>20.6</v>
      </c>
      <c r="CJ104" s="287">
        <v>6.5</v>
      </c>
      <c r="CK104" s="352"/>
      <c r="CL104" s="352"/>
      <c r="CM104" s="358">
        <v>5.15</v>
      </c>
      <c r="CN104" s="294">
        <v>1.5</v>
      </c>
      <c r="CO104" s="8">
        <f t="shared" si="131"/>
        <v>25.75</v>
      </c>
      <c r="CP104" s="8">
        <f t="shared" si="132"/>
        <v>8</v>
      </c>
      <c r="CQ104" s="390">
        <v>97.628865979381459</v>
      </c>
      <c r="CR104" s="353"/>
      <c r="CS104" s="353"/>
      <c r="CT104" s="270"/>
      <c r="CU104" s="368">
        <v>18.556701030927837</v>
      </c>
      <c r="CV104" s="271"/>
      <c r="CW104" s="369">
        <v>63.814432989690722</v>
      </c>
      <c r="CX104" s="270"/>
      <c r="CY104" s="270"/>
      <c r="CZ104" s="270"/>
      <c r="DA104" s="7">
        <f t="shared" si="133"/>
        <v>180.00000000000003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0">
        <v>41.1</v>
      </c>
      <c r="DL104" s="370">
        <v>13.7</v>
      </c>
      <c r="DM104" s="288">
        <f t="shared" si="137"/>
        <v>41.1</v>
      </c>
      <c r="DN104" s="288">
        <f t="shared" si="138"/>
        <v>13.7</v>
      </c>
      <c r="DO104" s="370">
        <v>39.869999999999997</v>
      </c>
      <c r="DP104" s="37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1">
        <v>39.17</v>
      </c>
      <c r="EH104" s="372">
        <v>9.7925000000000004</v>
      </c>
      <c r="EI104" s="91">
        <v>154.63999999999999</v>
      </c>
      <c r="EJ104" s="91">
        <v>38.659999999999997</v>
      </c>
      <c r="EK104" s="288">
        <v>53.61</v>
      </c>
      <c r="EL104" s="291">
        <v>13.4025</v>
      </c>
      <c r="EM104" s="354"/>
      <c r="EN104" s="354"/>
      <c r="EO104" s="292"/>
      <c r="EP104" s="292"/>
      <c r="EQ104" s="8">
        <f t="shared" si="140"/>
        <v>247.42000000000002</v>
      </c>
      <c r="ER104" s="8">
        <f t="shared" si="141"/>
        <v>61.855000000000004</v>
      </c>
      <c r="ES104" s="271"/>
      <c r="ET104" s="271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3">
        <v>29</v>
      </c>
      <c r="FB104" s="293"/>
      <c r="FC104" s="110">
        <v>0</v>
      </c>
      <c r="FD104" s="289"/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71"/>
      <c r="GJ104" s="71"/>
      <c r="GK104" s="294">
        <v>8</v>
      </c>
      <c r="GL104" s="294">
        <v>0</v>
      </c>
      <c r="GM104" s="90">
        <v>0</v>
      </c>
      <c r="GN104" s="90">
        <v>0</v>
      </c>
      <c r="GO104" s="294">
        <v>8</v>
      </c>
      <c r="GP104" s="374">
        <v>0</v>
      </c>
      <c r="GQ104" s="374">
        <v>0</v>
      </c>
      <c r="GR104" s="374">
        <v>0</v>
      </c>
      <c r="GS104" s="90">
        <v>0</v>
      </c>
      <c r="GT104" s="90">
        <v>0</v>
      </c>
      <c r="GU104" s="90">
        <v>4</v>
      </c>
      <c r="GV104" s="90">
        <v>0</v>
      </c>
      <c r="GW104" s="90">
        <v>4</v>
      </c>
      <c r="GX104" s="90">
        <v>0</v>
      </c>
      <c r="GY104" s="90"/>
      <c r="GZ104" s="90"/>
      <c r="HA104" s="266">
        <f t="shared" si="148"/>
        <v>24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3"/>
      <c r="HO104" s="8">
        <f t="shared" si="150"/>
        <v>0</v>
      </c>
      <c r="HP104" s="8">
        <f t="shared" si="151"/>
        <v>0</v>
      </c>
      <c r="HQ104" s="358">
        <v>565</v>
      </c>
      <c r="HR104" s="266"/>
      <c r="HS104" s="358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18"/>
      <c r="HZ104" s="318"/>
      <c r="IA104" s="278"/>
      <c r="IB104" s="274"/>
      <c r="IC104" s="181">
        <v>8.9</v>
      </c>
      <c r="ID104" s="294">
        <v>2.2250000000000001</v>
      </c>
      <c r="IE104" s="279"/>
      <c r="IF104" s="279"/>
      <c r="IG104" s="8">
        <f t="shared" si="154"/>
        <v>8.9</v>
      </c>
      <c r="IH104" s="8">
        <f t="shared" si="155"/>
        <v>2.2250000000000001</v>
      </c>
      <c r="II104" s="8">
        <v>205</v>
      </c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0"/>
      <c r="JF104" s="320"/>
      <c r="JG104" s="8">
        <f t="shared" si="156"/>
        <v>20.62</v>
      </c>
      <c r="JH104" s="8">
        <f t="shared" si="157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294"/>
      <c r="JN104" s="294"/>
      <c r="JO104" s="358">
        <v>51.55</v>
      </c>
      <c r="JP104" s="294">
        <v>11</v>
      </c>
      <c r="JQ104" s="358">
        <v>44.33</v>
      </c>
      <c r="JR104" s="294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88"/>
      <c r="KR104" s="4"/>
      <c r="KS104" s="4"/>
      <c r="KT104" s="4"/>
      <c r="KU104" s="1">
        <f t="shared" si="163"/>
        <v>0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294">
        <v>0</v>
      </c>
      <c r="LM104" s="79">
        <v>24.02</v>
      </c>
      <c r="LN104" s="376">
        <v>0</v>
      </c>
      <c r="LO104" s="79">
        <v>6.5750000000000002</v>
      </c>
      <c r="LP104" s="386">
        <v>0</v>
      </c>
      <c r="LQ104" s="75"/>
      <c r="LR104" s="297"/>
      <c r="LS104" s="285"/>
      <c r="LT104" s="285"/>
      <c r="LU104" s="4">
        <f t="shared" si="171"/>
        <v>54.795000000000002</v>
      </c>
      <c r="LV104" s="4">
        <f t="shared" si="172"/>
        <v>0</v>
      </c>
      <c r="LW104" s="28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8">
        <v>25.75</v>
      </c>
      <c r="MF104" s="313"/>
      <c r="MG104" s="75">
        <v>35.020000000000003</v>
      </c>
      <c r="MH104" s="4"/>
      <c r="MI104" s="9"/>
      <c r="MJ104" s="4"/>
      <c r="MK104" s="4">
        <f t="shared" si="175"/>
        <v>60.77</v>
      </c>
      <c r="ML104" s="4">
        <f t="shared" si="176"/>
        <v>0</v>
      </c>
      <c r="MM104" s="379">
        <v>0</v>
      </c>
      <c r="MN104" s="380">
        <v>0</v>
      </c>
      <c r="MO104" s="110">
        <v>0</v>
      </c>
      <c r="MP104" s="295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80">
        <v>6.65</v>
      </c>
      <c r="NB104" s="381">
        <v>0.9</v>
      </c>
      <c r="NC104" s="4">
        <f t="shared" si="183"/>
        <v>6.65</v>
      </c>
      <c r="ND104" s="4">
        <f t="shared" si="184"/>
        <v>0.9</v>
      </c>
      <c r="NE104" s="271"/>
      <c r="NF104" s="271"/>
      <c r="NG104" s="271">
        <f t="shared" si="185"/>
        <v>0</v>
      </c>
      <c r="NH104" s="271">
        <f t="shared" si="186"/>
        <v>0</v>
      </c>
      <c r="NI104" s="271"/>
      <c r="NJ104" s="271"/>
      <c r="NK104" s="271">
        <f t="shared" si="187"/>
        <v>0</v>
      </c>
      <c r="NL104" s="271">
        <f t="shared" si="188"/>
        <v>0</v>
      </c>
      <c r="NM104" s="269"/>
      <c r="NN104" s="271"/>
      <c r="NO104" s="271">
        <f t="shared" si="189"/>
        <v>0</v>
      </c>
      <c r="NP104" s="271">
        <f t="shared" si="190"/>
        <v>0</v>
      </c>
      <c r="NQ104" s="382">
        <v>0</v>
      </c>
      <c r="NR104" s="351"/>
      <c r="NS104" s="382">
        <v>0</v>
      </c>
      <c r="NT104" s="351"/>
      <c r="NU104" s="382">
        <v>0</v>
      </c>
      <c r="NV104" s="351"/>
      <c r="NW104" s="382">
        <v>0</v>
      </c>
      <c r="NX104" s="351"/>
      <c r="NY104" s="382">
        <v>0</v>
      </c>
      <c r="NZ104" s="351"/>
      <c r="OA104" s="4">
        <f t="shared" si="121"/>
        <v>0</v>
      </c>
      <c r="OB104" s="4">
        <f t="shared" si="122"/>
        <v>0</v>
      </c>
      <c r="OC104" s="74">
        <v>0</v>
      </c>
      <c r="OD104" s="4"/>
      <c r="OE104" s="384">
        <v>0</v>
      </c>
      <c r="OF104" s="4"/>
      <c r="OG104" s="384">
        <v>0</v>
      </c>
      <c r="OH104" s="4"/>
      <c r="OI104" s="74">
        <v>0</v>
      </c>
      <c r="OJ104" s="4"/>
      <c r="OK104" s="4">
        <f t="shared" si="191"/>
        <v>0</v>
      </c>
      <c r="OL104" s="4">
        <f t="shared" si="192"/>
        <v>0</v>
      </c>
      <c r="OM104" s="387">
        <v>0</v>
      </c>
      <c r="ON104" s="271"/>
      <c r="OO104" s="388">
        <v>0</v>
      </c>
      <c r="OP104" s="271"/>
      <c r="OQ104" s="388">
        <v>0</v>
      </c>
      <c r="OR104" s="271"/>
      <c r="OS104" s="271">
        <f t="shared" si="193"/>
        <v>0</v>
      </c>
      <c r="OT104" s="271">
        <f t="shared" si="194"/>
        <v>0</v>
      </c>
      <c r="OU104" s="271"/>
      <c r="OV104" s="271"/>
      <c r="OW104" s="271">
        <f t="shared" si="123"/>
        <v>0</v>
      </c>
      <c r="OX104" s="271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10.31</v>
      </c>
      <c r="N105" s="71">
        <v>2.0620000000000003</v>
      </c>
      <c r="O105" s="75">
        <v>19.59</v>
      </c>
      <c r="P105" s="71">
        <v>3.9180000000000001</v>
      </c>
      <c r="Q105" s="118"/>
      <c r="R105" s="78"/>
      <c r="S105" s="288"/>
      <c r="T105" s="288"/>
      <c r="U105" s="78"/>
      <c r="V105" s="78"/>
      <c r="W105" s="78">
        <f t="shared" si="125"/>
        <v>29.9</v>
      </c>
      <c r="X105" s="78">
        <f t="shared" si="126"/>
        <v>29.9</v>
      </c>
      <c r="Y105" s="78">
        <v>5</v>
      </c>
      <c r="Z105" s="7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6">
        <v>115</v>
      </c>
      <c r="AL105" s="301">
        <v>34.5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115</v>
      </c>
      <c r="AV105" s="4">
        <f t="shared" si="111"/>
        <v>34.5</v>
      </c>
      <c r="AW105" s="78">
        <v>0</v>
      </c>
      <c r="AX105" s="78">
        <v>0</v>
      </c>
      <c r="AY105" s="28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19</v>
      </c>
      <c r="BF105" s="78">
        <v>2.7056</v>
      </c>
      <c r="BG105" s="305">
        <v>8</v>
      </c>
      <c r="BH105" s="321">
        <v>1.1392</v>
      </c>
      <c r="BI105" s="305"/>
      <c r="BJ105" s="306"/>
      <c r="BK105" s="289">
        <v>3</v>
      </c>
      <c r="BL105" s="78">
        <v>0.42720000000000002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/>
      <c r="CH105" s="287"/>
      <c r="CI105" s="358">
        <v>20.6</v>
      </c>
      <c r="CJ105" s="287">
        <v>6.5</v>
      </c>
      <c r="CK105" s="352"/>
      <c r="CL105" s="352"/>
      <c r="CM105" s="358">
        <v>5.15</v>
      </c>
      <c r="CN105" s="294">
        <v>1.5</v>
      </c>
      <c r="CO105" s="8">
        <f t="shared" si="131"/>
        <v>25.75</v>
      </c>
      <c r="CP105" s="8">
        <f t="shared" si="132"/>
        <v>8</v>
      </c>
      <c r="CQ105" s="390">
        <v>97.628865979381459</v>
      </c>
      <c r="CR105" s="353"/>
      <c r="CS105" s="353"/>
      <c r="CT105" s="270"/>
      <c r="CU105" s="368">
        <v>18.556701030927837</v>
      </c>
      <c r="CV105" s="271"/>
      <c r="CW105" s="369">
        <v>63.814432989690722</v>
      </c>
      <c r="CX105" s="270"/>
      <c r="CY105" s="270"/>
      <c r="CZ105" s="270"/>
      <c r="DA105" s="7">
        <f t="shared" si="133"/>
        <v>180.00000000000003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0">
        <v>41.1</v>
      </c>
      <c r="DL105" s="370">
        <v>13.7</v>
      </c>
      <c r="DM105" s="288">
        <f t="shared" si="137"/>
        <v>41.1</v>
      </c>
      <c r="DN105" s="288">
        <f t="shared" si="138"/>
        <v>13.7</v>
      </c>
      <c r="DO105" s="370">
        <v>39.869999999999997</v>
      </c>
      <c r="DP105" s="37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1">
        <v>39.17</v>
      </c>
      <c r="EH105" s="372">
        <v>9.7925000000000004</v>
      </c>
      <c r="EI105" s="91">
        <v>154.63999999999999</v>
      </c>
      <c r="EJ105" s="91">
        <v>38.659999999999997</v>
      </c>
      <c r="EK105" s="288">
        <v>53.61</v>
      </c>
      <c r="EL105" s="291">
        <v>13.4025</v>
      </c>
      <c r="EM105" s="354"/>
      <c r="EN105" s="354"/>
      <c r="EO105" s="292"/>
      <c r="EP105" s="292"/>
      <c r="EQ105" s="8">
        <f t="shared" si="140"/>
        <v>247.42000000000002</v>
      </c>
      <c r="ER105" s="8">
        <f t="shared" si="141"/>
        <v>61.855000000000004</v>
      </c>
      <c r="ES105" s="271"/>
      <c r="ET105" s="271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3">
        <v>29</v>
      </c>
      <c r="FB105" s="293"/>
      <c r="FC105" s="110">
        <v>0</v>
      </c>
      <c r="FD105" s="298"/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71"/>
      <c r="GJ105" s="71"/>
      <c r="GK105" s="294">
        <v>8</v>
      </c>
      <c r="GL105" s="294">
        <v>0</v>
      </c>
      <c r="GM105" s="90">
        <v>0</v>
      </c>
      <c r="GN105" s="90">
        <v>0</v>
      </c>
      <c r="GO105" s="294">
        <v>8</v>
      </c>
      <c r="GP105" s="374">
        <v>0</v>
      </c>
      <c r="GQ105" s="374">
        <v>0</v>
      </c>
      <c r="GR105" s="374">
        <v>0</v>
      </c>
      <c r="GS105" s="90">
        <v>0</v>
      </c>
      <c r="GT105" s="90">
        <v>0</v>
      </c>
      <c r="GU105" s="90">
        <v>4</v>
      </c>
      <c r="GV105" s="90">
        <v>0</v>
      </c>
      <c r="GW105" s="90">
        <v>4</v>
      </c>
      <c r="GX105" s="90">
        <v>0</v>
      </c>
      <c r="GY105" s="90"/>
      <c r="GZ105" s="90"/>
      <c r="HA105" s="266">
        <f t="shared" si="148"/>
        <v>24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3"/>
      <c r="HO105" s="8">
        <f t="shared" si="150"/>
        <v>0</v>
      </c>
      <c r="HP105" s="8">
        <f t="shared" si="151"/>
        <v>0</v>
      </c>
      <c r="HQ105" s="358">
        <v>565</v>
      </c>
      <c r="HR105" s="266"/>
      <c r="HS105" s="358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18"/>
      <c r="HZ105" s="318"/>
      <c r="IA105" s="278"/>
      <c r="IB105" s="274"/>
      <c r="IC105" s="181">
        <v>8.9</v>
      </c>
      <c r="ID105" s="294">
        <v>2.2250000000000001</v>
      </c>
      <c r="IE105" s="279"/>
      <c r="IF105" s="279"/>
      <c r="IG105" s="8">
        <f t="shared" si="154"/>
        <v>8.9</v>
      </c>
      <c r="IH105" s="8">
        <f t="shared" si="155"/>
        <v>2.2250000000000001</v>
      </c>
      <c r="II105" s="8">
        <v>205</v>
      </c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0"/>
      <c r="JF105" s="320"/>
      <c r="JG105" s="8">
        <f t="shared" si="156"/>
        <v>20.62</v>
      </c>
      <c r="JH105" s="8">
        <f t="shared" si="157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294"/>
      <c r="JN105" s="294"/>
      <c r="JO105" s="358">
        <v>51.55</v>
      </c>
      <c r="JP105" s="294">
        <v>11</v>
      </c>
      <c r="JQ105" s="358">
        <v>44.33</v>
      </c>
      <c r="JR105" s="294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88"/>
      <c r="KR105" s="4"/>
      <c r="KS105" s="4"/>
      <c r="KT105" s="4"/>
      <c r="KU105" s="1">
        <f t="shared" si="163"/>
        <v>0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294">
        <v>0</v>
      </c>
      <c r="LM105" s="79">
        <v>24.02</v>
      </c>
      <c r="LN105" s="376">
        <v>0</v>
      </c>
      <c r="LO105" s="79">
        <v>6.5750000000000002</v>
      </c>
      <c r="LP105" s="386">
        <v>0</v>
      </c>
      <c r="LQ105" s="75"/>
      <c r="LR105" s="297"/>
      <c r="LS105" s="285"/>
      <c r="LT105" s="285"/>
      <c r="LU105" s="4">
        <f t="shared" si="171"/>
        <v>54.795000000000002</v>
      </c>
      <c r="LV105" s="4">
        <f t="shared" si="172"/>
        <v>0</v>
      </c>
      <c r="LW105" s="28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8">
        <v>25.75</v>
      </c>
      <c r="MF105" s="313"/>
      <c r="MG105" s="75">
        <v>35.020000000000003</v>
      </c>
      <c r="MH105" s="4"/>
      <c r="MI105" s="9"/>
      <c r="MJ105" s="4"/>
      <c r="MK105" s="4">
        <f t="shared" si="175"/>
        <v>60.77</v>
      </c>
      <c r="ML105" s="4">
        <f t="shared" si="176"/>
        <v>0</v>
      </c>
      <c r="MM105" s="379">
        <v>0</v>
      </c>
      <c r="MN105" s="380">
        <v>0</v>
      </c>
      <c r="MO105" s="110">
        <v>0</v>
      </c>
      <c r="MP105" s="295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80">
        <v>6.65</v>
      </c>
      <c r="NB105" s="381">
        <v>0.9</v>
      </c>
      <c r="NC105" s="4">
        <f t="shared" si="183"/>
        <v>6.65</v>
      </c>
      <c r="ND105" s="4">
        <f t="shared" si="184"/>
        <v>0.9</v>
      </c>
      <c r="NE105" s="271"/>
      <c r="NF105" s="271"/>
      <c r="NG105" s="271">
        <f t="shared" si="185"/>
        <v>0</v>
      </c>
      <c r="NH105" s="271">
        <f t="shared" si="186"/>
        <v>0</v>
      </c>
      <c r="NI105" s="271"/>
      <c r="NJ105" s="271"/>
      <c r="NK105" s="271">
        <f t="shared" si="187"/>
        <v>0</v>
      </c>
      <c r="NL105" s="271">
        <f t="shared" si="188"/>
        <v>0</v>
      </c>
      <c r="NM105" s="269"/>
      <c r="NN105" s="271"/>
      <c r="NO105" s="271">
        <f t="shared" si="189"/>
        <v>0</v>
      </c>
      <c r="NP105" s="271">
        <f t="shared" si="190"/>
        <v>0</v>
      </c>
      <c r="NQ105" s="382">
        <v>0</v>
      </c>
      <c r="NR105" s="351"/>
      <c r="NS105" s="382">
        <v>0</v>
      </c>
      <c r="NT105" s="351"/>
      <c r="NU105" s="382">
        <v>0</v>
      </c>
      <c r="NV105" s="351"/>
      <c r="NW105" s="382">
        <v>0</v>
      </c>
      <c r="NX105" s="351"/>
      <c r="NY105" s="382">
        <v>0</v>
      </c>
      <c r="NZ105" s="351"/>
      <c r="OA105" s="4">
        <f t="shared" si="121"/>
        <v>0</v>
      </c>
      <c r="OB105" s="4">
        <f t="shared" si="122"/>
        <v>0</v>
      </c>
      <c r="OC105" s="74">
        <v>0</v>
      </c>
      <c r="OD105" s="4"/>
      <c r="OE105" s="384">
        <v>0</v>
      </c>
      <c r="OF105" s="4"/>
      <c r="OG105" s="384">
        <v>0</v>
      </c>
      <c r="OH105" s="4"/>
      <c r="OI105" s="74">
        <v>0</v>
      </c>
      <c r="OJ105" s="4"/>
      <c r="OK105" s="4">
        <f t="shared" si="191"/>
        <v>0</v>
      </c>
      <c r="OL105" s="4">
        <f t="shared" si="192"/>
        <v>0</v>
      </c>
      <c r="OM105" s="387">
        <v>0</v>
      </c>
      <c r="ON105" s="271"/>
      <c r="OO105" s="388">
        <v>0</v>
      </c>
      <c r="OP105" s="271"/>
      <c r="OQ105" s="388">
        <v>0</v>
      </c>
      <c r="OR105" s="271"/>
      <c r="OS105" s="271">
        <f t="shared" si="193"/>
        <v>0</v>
      </c>
      <c r="OT105" s="271">
        <f t="shared" si="194"/>
        <v>0</v>
      </c>
      <c r="OU105" s="271"/>
      <c r="OV105" s="271"/>
      <c r="OW105" s="271">
        <f t="shared" si="123"/>
        <v>0</v>
      </c>
      <c r="OX105" s="271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10.31</v>
      </c>
      <c r="N106" s="71">
        <v>2.0620000000000003</v>
      </c>
      <c r="O106" s="75">
        <v>19.59</v>
      </c>
      <c r="P106" s="71">
        <v>3.9180000000000001</v>
      </c>
      <c r="Q106" s="118"/>
      <c r="R106" s="78"/>
      <c r="S106" s="288"/>
      <c r="T106" s="288"/>
      <c r="U106" s="78"/>
      <c r="V106" s="78"/>
      <c r="W106" s="78">
        <f t="shared" si="125"/>
        <v>29.9</v>
      </c>
      <c r="X106" s="78">
        <f t="shared" si="126"/>
        <v>29.9</v>
      </c>
      <c r="Y106" s="78">
        <v>5</v>
      </c>
      <c r="Z106" s="7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6">
        <v>115</v>
      </c>
      <c r="AL106" s="301">
        <v>34.5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115</v>
      </c>
      <c r="AV106" s="4">
        <f t="shared" si="111"/>
        <v>34.5</v>
      </c>
      <c r="AW106" s="78">
        <v>0</v>
      </c>
      <c r="AX106" s="78">
        <v>0</v>
      </c>
      <c r="AY106" s="28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19</v>
      </c>
      <c r="BF106" s="78">
        <v>2.7056</v>
      </c>
      <c r="BG106" s="305">
        <v>8</v>
      </c>
      <c r="BH106" s="306">
        <v>1.1392</v>
      </c>
      <c r="BI106" s="305"/>
      <c r="BJ106" s="306"/>
      <c r="BK106" s="289">
        <v>3</v>
      </c>
      <c r="BL106" s="78">
        <v>0.42720000000000002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/>
      <c r="CH106" s="287"/>
      <c r="CI106" s="358">
        <v>20.6</v>
      </c>
      <c r="CJ106" s="287">
        <v>6.5</v>
      </c>
      <c r="CK106" s="352"/>
      <c r="CL106" s="352"/>
      <c r="CM106" s="358">
        <v>5.15</v>
      </c>
      <c r="CN106" s="294">
        <v>1.5</v>
      </c>
      <c r="CO106" s="8">
        <f t="shared" si="131"/>
        <v>25.75</v>
      </c>
      <c r="CP106" s="8">
        <f t="shared" si="132"/>
        <v>8</v>
      </c>
      <c r="CQ106" s="390">
        <v>150.12886597938146</v>
      </c>
      <c r="CR106" s="353"/>
      <c r="CS106" s="353"/>
      <c r="CT106" s="270"/>
      <c r="CU106" s="368">
        <v>18.556701030927837</v>
      </c>
      <c r="CV106" s="271"/>
      <c r="CW106" s="369">
        <v>63.814432989690722</v>
      </c>
      <c r="CX106" s="270"/>
      <c r="CY106" s="270"/>
      <c r="CZ106" s="270"/>
      <c r="DA106" s="7">
        <f t="shared" si="133"/>
        <v>232.5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0">
        <v>41.1</v>
      </c>
      <c r="DL106" s="370">
        <v>13.7</v>
      </c>
      <c r="DM106" s="288">
        <f t="shared" si="137"/>
        <v>41.1</v>
      </c>
      <c r="DN106" s="288">
        <f t="shared" si="138"/>
        <v>13.7</v>
      </c>
      <c r="DO106" s="370">
        <v>39.869999999999997</v>
      </c>
      <c r="DP106" s="37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1">
        <v>39.17</v>
      </c>
      <c r="EH106" s="372">
        <v>9.7925000000000004</v>
      </c>
      <c r="EI106" s="91">
        <v>154.63999999999999</v>
      </c>
      <c r="EJ106" s="91">
        <v>38.659999999999997</v>
      </c>
      <c r="EK106" s="288">
        <v>53.61</v>
      </c>
      <c r="EL106" s="291">
        <v>13.4025</v>
      </c>
      <c r="EM106" s="354"/>
      <c r="EN106" s="354"/>
      <c r="EO106" s="292"/>
      <c r="EP106" s="292"/>
      <c r="EQ106" s="8">
        <f t="shared" si="140"/>
        <v>247.42000000000002</v>
      </c>
      <c r="ER106" s="8">
        <f t="shared" si="141"/>
        <v>61.855000000000004</v>
      </c>
      <c r="ES106" s="271"/>
      <c r="ET106" s="271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3">
        <v>29</v>
      </c>
      <c r="FB106" s="293"/>
      <c r="FC106" s="110">
        <v>0</v>
      </c>
      <c r="FD106" s="289"/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71"/>
      <c r="GJ106" s="71"/>
      <c r="GK106" s="294">
        <v>8</v>
      </c>
      <c r="GL106" s="294">
        <v>0</v>
      </c>
      <c r="GM106" s="90">
        <v>0</v>
      </c>
      <c r="GN106" s="90">
        <v>0</v>
      </c>
      <c r="GO106" s="294">
        <v>8</v>
      </c>
      <c r="GP106" s="374">
        <v>0</v>
      </c>
      <c r="GQ106" s="374">
        <v>0</v>
      </c>
      <c r="GR106" s="374">
        <v>0</v>
      </c>
      <c r="GS106" s="90">
        <v>0</v>
      </c>
      <c r="GT106" s="90">
        <v>0</v>
      </c>
      <c r="GU106" s="90">
        <v>4</v>
      </c>
      <c r="GV106" s="90">
        <v>0</v>
      </c>
      <c r="GW106" s="90">
        <v>4</v>
      </c>
      <c r="GX106" s="90">
        <v>0</v>
      </c>
      <c r="GY106" s="90"/>
      <c r="GZ106" s="90"/>
      <c r="HA106" s="266">
        <f t="shared" si="148"/>
        <v>24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3"/>
      <c r="HO106" s="8">
        <f t="shared" si="150"/>
        <v>0</v>
      </c>
      <c r="HP106" s="8">
        <f t="shared" si="151"/>
        <v>0</v>
      </c>
      <c r="HQ106" s="358">
        <v>565</v>
      </c>
      <c r="HR106" s="266"/>
      <c r="HS106" s="358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18"/>
      <c r="HZ106" s="318"/>
      <c r="IA106" s="278"/>
      <c r="IB106" s="274"/>
      <c r="IC106" s="181">
        <v>8.9</v>
      </c>
      <c r="ID106" s="294">
        <v>2.2250000000000001</v>
      </c>
      <c r="IE106" s="279"/>
      <c r="IF106" s="279"/>
      <c r="IG106" s="8">
        <f t="shared" si="154"/>
        <v>8.9</v>
      </c>
      <c r="IH106" s="8">
        <f t="shared" si="155"/>
        <v>2.2250000000000001</v>
      </c>
      <c r="II106" s="8">
        <v>205</v>
      </c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0"/>
      <c r="JF106" s="320"/>
      <c r="JG106" s="8">
        <f t="shared" si="156"/>
        <v>20.62</v>
      </c>
      <c r="JH106" s="8">
        <f t="shared" si="157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294"/>
      <c r="JN106" s="294"/>
      <c r="JO106" s="358">
        <v>51.55</v>
      </c>
      <c r="JP106" s="294">
        <v>11</v>
      </c>
      <c r="JQ106" s="358">
        <v>44.33</v>
      </c>
      <c r="JR106" s="294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88"/>
      <c r="KR106" s="4"/>
      <c r="KS106" s="4"/>
      <c r="KT106" s="4"/>
      <c r="KU106" s="1">
        <f t="shared" si="163"/>
        <v>0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294">
        <v>0</v>
      </c>
      <c r="LM106" s="79">
        <v>24.02</v>
      </c>
      <c r="LN106" s="376">
        <v>0</v>
      </c>
      <c r="LO106" s="79">
        <v>6.5750000000000002</v>
      </c>
      <c r="LP106" s="386">
        <v>0</v>
      </c>
      <c r="LQ106" s="75"/>
      <c r="LR106" s="297"/>
      <c r="LS106" s="285"/>
      <c r="LT106" s="285"/>
      <c r="LU106" s="4">
        <f t="shared" si="171"/>
        <v>54.795000000000002</v>
      </c>
      <c r="LV106" s="4">
        <f t="shared" si="172"/>
        <v>0</v>
      </c>
      <c r="LW106" s="28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8">
        <v>25.75</v>
      </c>
      <c r="MF106" s="313"/>
      <c r="MG106" s="75">
        <v>35.020000000000003</v>
      </c>
      <c r="MH106" s="4"/>
      <c r="MI106" s="9"/>
      <c r="MJ106" s="4"/>
      <c r="MK106" s="4">
        <f t="shared" si="175"/>
        <v>60.77</v>
      </c>
      <c r="ML106" s="4">
        <f t="shared" si="176"/>
        <v>0</v>
      </c>
      <c r="MM106" s="379">
        <v>0</v>
      </c>
      <c r="MN106" s="380">
        <v>0</v>
      </c>
      <c r="MO106" s="110">
        <v>0</v>
      </c>
      <c r="MP106" s="295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80">
        <v>6.65</v>
      </c>
      <c r="NB106" s="381">
        <v>0.9</v>
      </c>
      <c r="NC106" s="4">
        <f t="shared" si="183"/>
        <v>6.65</v>
      </c>
      <c r="ND106" s="4">
        <f t="shared" si="184"/>
        <v>0.9</v>
      </c>
      <c r="NE106" s="271"/>
      <c r="NF106" s="271"/>
      <c r="NG106" s="271">
        <f t="shared" si="185"/>
        <v>0</v>
      </c>
      <c r="NH106" s="271">
        <f t="shared" si="186"/>
        <v>0</v>
      </c>
      <c r="NI106" s="271"/>
      <c r="NJ106" s="271"/>
      <c r="NK106" s="271">
        <f t="shared" si="187"/>
        <v>0</v>
      </c>
      <c r="NL106" s="271">
        <f t="shared" si="188"/>
        <v>0</v>
      </c>
      <c r="NM106" s="269"/>
      <c r="NN106" s="271"/>
      <c r="NO106" s="271">
        <f t="shared" si="189"/>
        <v>0</v>
      </c>
      <c r="NP106" s="271">
        <f t="shared" si="190"/>
        <v>0</v>
      </c>
      <c r="NQ106" s="382">
        <v>0</v>
      </c>
      <c r="NR106" s="351"/>
      <c r="NS106" s="382">
        <v>0</v>
      </c>
      <c r="NT106" s="351"/>
      <c r="NU106" s="382">
        <v>0</v>
      </c>
      <c r="NV106" s="351"/>
      <c r="NW106" s="382">
        <v>0</v>
      </c>
      <c r="NX106" s="351"/>
      <c r="NY106" s="382">
        <v>0</v>
      </c>
      <c r="NZ106" s="351"/>
      <c r="OA106" s="4">
        <f t="shared" si="121"/>
        <v>0</v>
      </c>
      <c r="OB106" s="4">
        <f t="shared" si="122"/>
        <v>0</v>
      </c>
      <c r="OC106" s="74">
        <v>0</v>
      </c>
      <c r="OD106" s="4"/>
      <c r="OE106" s="384">
        <v>0</v>
      </c>
      <c r="OF106" s="4"/>
      <c r="OG106" s="384">
        <v>0</v>
      </c>
      <c r="OH106" s="4"/>
      <c r="OI106" s="74">
        <v>0</v>
      </c>
      <c r="OJ106" s="4"/>
      <c r="OK106" s="4">
        <f t="shared" si="191"/>
        <v>0</v>
      </c>
      <c r="OL106" s="4">
        <f t="shared" si="192"/>
        <v>0</v>
      </c>
      <c r="OM106" s="387">
        <v>0</v>
      </c>
      <c r="ON106" s="271"/>
      <c r="OO106" s="388">
        <v>0</v>
      </c>
      <c r="OP106" s="271"/>
      <c r="OQ106" s="388">
        <v>0</v>
      </c>
      <c r="OR106" s="271"/>
      <c r="OS106" s="271">
        <f t="shared" si="193"/>
        <v>0</v>
      </c>
      <c r="OT106" s="271">
        <f t="shared" si="194"/>
        <v>0</v>
      </c>
      <c r="OU106" s="271"/>
      <c r="OV106" s="271"/>
      <c r="OW106" s="271">
        <f t="shared" si="123"/>
        <v>0</v>
      </c>
      <c r="OX106" s="271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10.31</v>
      </c>
      <c r="N107" s="10">
        <f t="shared" si="195"/>
        <v>2.0620000000000003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29.9</v>
      </c>
      <c r="X107" s="10">
        <f t="shared" si="195"/>
        <v>29.9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115</v>
      </c>
      <c r="AL107" s="10">
        <f t="shared" si="195"/>
        <v>34.5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115</v>
      </c>
      <c r="AV107" s="10">
        <f t="shared" si="195"/>
        <v>34.5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19</v>
      </c>
      <c r="BF107" s="10">
        <f t="shared" si="195"/>
        <v>2.7056</v>
      </c>
      <c r="BG107" s="10">
        <f t="shared" si="195"/>
        <v>8</v>
      </c>
      <c r="BH107" s="10">
        <f t="shared" si="195"/>
        <v>1.1392</v>
      </c>
      <c r="BI107" s="10">
        <f t="shared" si="195"/>
        <v>0</v>
      </c>
      <c r="BJ107" s="10">
        <f t="shared" si="195"/>
        <v>0</v>
      </c>
      <c r="BK107" s="10">
        <f t="shared" si="195"/>
        <v>3</v>
      </c>
      <c r="BL107" s="10">
        <f t="shared" si="195"/>
        <v>0.42720000000000002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30</v>
      </c>
      <c r="BT107" s="10">
        <f t="shared" si="197"/>
        <v>4.2720000000000002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39.17</v>
      </c>
      <c r="EH107" s="152">
        <f t="shared" si="198"/>
        <v>9.7925000000000004</v>
      </c>
      <c r="EI107" s="152">
        <f>MAX(EI11:EI106)</f>
        <v>154.63999999999999</v>
      </c>
      <c r="EJ107" s="152">
        <f>MAX(EJ11:EJ106)</f>
        <v>38.659999999999997</v>
      </c>
      <c r="EK107" s="152">
        <f>MAX(EK11:EK106)</f>
        <v>53.61</v>
      </c>
      <c r="EL107" s="152">
        <f>MAX(EL11:EL106)</f>
        <v>13.4025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247.42000000000002</v>
      </c>
      <c r="ER107" s="10">
        <f t="shared" si="198"/>
        <v>61.855000000000004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31</v>
      </c>
      <c r="FB107" s="10">
        <f t="shared" si="198"/>
        <v>0</v>
      </c>
      <c r="FC107" s="10">
        <f t="shared" si="198"/>
        <v>32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8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8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8.5</v>
      </c>
      <c r="GT107" s="65">
        <f t="shared" si="198"/>
        <v>0</v>
      </c>
      <c r="GU107" s="65">
        <f t="shared" ref="GU107:JH107" si="200">MAX(GU11:GU106)</f>
        <v>4</v>
      </c>
      <c r="GV107" s="65">
        <f t="shared" si="200"/>
        <v>0</v>
      </c>
      <c r="GW107" s="65">
        <f t="shared" si="200"/>
        <v>8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27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8.9</v>
      </c>
      <c r="ID107" s="10">
        <f t="shared" si="200"/>
        <v>2.2250000000000001</v>
      </c>
      <c r="IE107" s="10">
        <f t="shared" si="200"/>
        <v>0</v>
      </c>
      <c r="IF107" s="10">
        <f>MAX(IF11:IF106)</f>
        <v>0</v>
      </c>
      <c r="IG107" s="10">
        <f t="shared" si="200"/>
        <v>8.9</v>
      </c>
      <c r="IH107" s="10">
        <f t="shared" si="200"/>
        <v>2.2250000000000001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25.75</v>
      </c>
      <c r="MF107" s="152">
        <f t="shared" si="203"/>
        <v>0</v>
      </c>
      <c r="MG107" s="152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6.8480999999999996</v>
      </c>
      <c r="MN107" s="152">
        <f t="shared" si="203"/>
        <v>0</v>
      </c>
      <c r="MO107" s="152">
        <f t="shared" si="203"/>
        <v>4.0218999999999996</v>
      </c>
      <c r="MP107" s="152">
        <f t="shared" si="203"/>
        <v>0</v>
      </c>
      <c r="MQ107" s="10">
        <f t="shared" si="203"/>
        <v>10.87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6.65</v>
      </c>
      <c r="NB107" s="152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6.11</v>
      </c>
      <c r="ON107" s="10">
        <f t="shared" si="206"/>
        <v>0</v>
      </c>
      <c r="OO107" s="10">
        <f>MAX(OO11:OO106)</f>
        <v>1.72</v>
      </c>
      <c r="OP107" s="10">
        <f t="shared" si="206"/>
        <v>0</v>
      </c>
      <c r="OQ107" s="10">
        <f>MAX(OQ11:OQ106)</f>
        <v>1.88</v>
      </c>
      <c r="OR107" s="10">
        <f t="shared" si="206"/>
        <v>0</v>
      </c>
      <c r="OS107" s="10">
        <f t="shared" si="206"/>
        <v>7.83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10.31</v>
      </c>
      <c r="N108" s="10">
        <f t="shared" si="208"/>
        <v>2.0620000000000003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10.31</v>
      </c>
      <c r="X108" s="10">
        <f t="shared" si="208"/>
        <v>10.31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107</v>
      </c>
      <c r="AL108" s="10">
        <f t="shared" si="208"/>
        <v>32.1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107</v>
      </c>
      <c r="AV108" s="10">
        <f t="shared" si="208"/>
        <v>32.1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19</v>
      </c>
      <c r="BF108" s="10">
        <f t="shared" si="208"/>
        <v>2.7056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3</v>
      </c>
      <c r="BL108" s="10">
        <f t="shared" si="208"/>
        <v>0.42720000000000002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97.628865979381459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180.00000000000003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39.17</v>
      </c>
      <c r="EH108" s="152">
        <f t="shared" si="211"/>
        <v>9.7925000000000004</v>
      </c>
      <c r="EI108" s="152">
        <f>MIN(EI11:EI106)</f>
        <v>154.63999999999999</v>
      </c>
      <c r="EJ108" s="152">
        <f>MIN(EJ11:EJ106)</f>
        <v>38.659999999999997</v>
      </c>
      <c r="EK108" s="152">
        <f>MIN(EK11:EK106)</f>
        <v>53.61</v>
      </c>
      <c r="EL108" s="152">
        <f>MIN(EL11:EL106)</f>
        <v>13.4025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247.42000000000002</v>
      </c>
      <c r="ER108" s="10">
        <f t="shared" si="211"/>
        <v>61.855000000000004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29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8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5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16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8.9</v>
      </c>
      <c r="ID108" s="10">
        <f t="shared" si="213"/>
        <v>2.2250000000000001</v>
      </c>
      <c r="IE108" s="10">
        <f t="shared" si="213"/>
        <v>0</v>
      </c>
      <c r="IF108" s="10">
        <f>MIN(IF11:IF106)</f>
        <v>0</v>
      </c>
      <c r="IG108" s="10">
        <f t="shared" si="213"/>
        <v>8.9</v>
      </c>
      <c r="IH108" s="10">
        <f t="shared" si="213"/>
        <v>2.2250000000000001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10.31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5.68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0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29.7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25.75</v>
      </c>
      <c r="MF108" s="152">
        <f t="shared" si="216"/>
        <v>0</v>
      </c>
      <c r="MG108" s="152">
        <f t="shared" si="216"/>
        <v>35.020000000000003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60.77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6.56</v>
      </c>
      <c r="NB108" s="152">
        <f t="shared" si="216"/>
        <v>0.9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10.309999999999974</v>
      </c>
      <c r="N109" s="10">
        <f t="shared" si="221"/>
        <v>2.0620000000000034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20.042499999999993</v>
      </c>
      <c r="X109" s="10">
        <f t="shared" si="221"/>
        <v>20.042499999999993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114.83333333333333</v>
      </c>
      <c r="AL109" s="10">
        <f t="shared" si="221"/>
        <v>34.449999999999996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114.83333333333333</v>
      </c>
      <c r="AV109" s="10">
        <f t="shared" si="221"/>
        <v>34.449999999999996</v>
      </c>
      <c r="AW109" s="10">
        <f t="shared" si="221"/>
        <v>1.3333333333333333</v>
      </c>
      <c r="AX109" s="10">
        <f t="shared" si="221"/>
        <v>0.56666666666666721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1.3333333333333333</v>
      </c>
      <c r="BD109" s="10">
        <f t="shared" si="221"/>
        <v>0.56666666666666721</v>
      </c>
      <c r="BE109" s="10">
        <f t="shared" si="221"/>
        <v>19</v>
      </c>
      <c r="BF109" s="10">
        <f t="shared" si="221"/>
        <v>2.7056000000000022</v>
      </c>
      <c r="BG109" s="10">
        <f t="shared" si="221"/>
        <v>8</v>
      </c>
      <c r="BH109" s="10">
        <f t="shared" si="221"/>
        <v>1.1392000000000015</v>
      </c>
      <c r="BI109" s="10" t="e">
        <f t="shared" si="221"/>
        <v>#DIV/0!</v>
      </c>
      <c r="BJ109" s="10" t="e">
        <f t="shared" si="221"/>
        <v>#DIV/0!</v>
      </c>
      <c r="BK109" s="10">
        <f t="shared" si="221"/>
        <v>3</v>
      </c>
      <c r="BL109" s="10">
        <f t="shared" si="221"/>
        <v>0.42719999999999936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30</v>
      </c>
      <c r="BT109" s="10">
        <f t="shared" si="223"/>
        <v>4.2719999999999949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197.94688240979372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280.31801643041217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39.170000000000051</v>
      </c>
      <c r="EH109" s="152">
        <f t="shared" si="224"/>
        <v>9.7925000000000129</v>
      </c>
      <c r="EI109" s="152">
        <f>AVERAGE(EI11:EI106)</f>
        <v>154.63999999999979</v>
      </c>
      <c r="EJ109" s="152">
        <f>AVERAGE(EJ11:EJ106)</f>
        <v>38.659999999999947</v>
      </c>
      <c r="EK109" s="152">
        <f>AVERAGE(EK11:EK106)</f>
        <v>53.609999999999964</v>
      </c>
      <c r="EL109" s="152">
        <f>AVERAGE(EL11:EL106)</f>
        <v>13.402499999999991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247.4199999999995</v>
      </c>
      <c r="ER109" s="10">
        <f t="shared" si="224"/>
        <v>61.854999999999876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29.333333333333332</v>
      </c>
      <c r="FB109" s="10" t="e">
        <f t="shared" si="224"/>
        <v>#DIV/0!</v>
      </c>
      <c r="FC109" s="10">
        <f t="shared" si="224"/>
        <v>4.208333333333333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8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6.75</v>
      </c>
      <c r="GP109" s="10">
        <f t="shared" si="224"/>
        <v>0</v>
      </c>
      <c r="GQ109" s="10">
        <f t="shared" si="224"/>
        <v>0</v>
      </c>
      <c r="GR109" s="10">
        <f t="shared" si="224"/>
        <v>0</v>
      </c>
      <c r="GS109" s="10">
        <f t="shared" si="224"/>
        <v>2.125</v>
      </c>
      <c r="GT109" s="10">
        <f t="shared" si="224"/>
        <v>0</v>
      </c>
      <c r="GU109" s="10">
        <f t="shared" ref="GU109:JH109" si="226">AVERAGE(GU11:GU106)</f>
        <v>2.5416666666666665</v>
      </c>
      <c r="GV109" s="10">
        <f t="shared" si="226"/>
        <v>0</v>
      </c>
      <c r="GW109" s="10">
        <f t="shared" si="226"/>
        <v>2.75</v>
      </c>
      <c r="GX109" s="10">
        <f t="shared" si="226"/>
        <v>0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22.166666666666668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409.21875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409.21875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8.8999999999999861</v>
      </c>
      <c r="ID109" s="10">
        <f t="shared" si="226"/>
        <v>2.2249999999999965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8.8999999999999861</v>
      </c>
      <c r="IH109" s="10">
        <f t="shared" si="226"/>
        <v>2.2249999999999965</v>
      </c>
      <c r="II109" s="10">
        <f t="shared" si="226"/>
        <v>150.10416666666666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150.10416666666666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>
        <f t="shared" si="226"/>
        <v>10.309999999999974</v>
      </c>
      <c r="JB109" s="152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52">
        <f t="shared" ref="JI109:LT109" si="228">AVERAGE(JI11:JI106)</f>
        <v>3.9612937499999994</v>
      </c>
      <c r="JJ109" s="152">
        <f t="shared" si="228"/>
        <v>0.625</v>
      </c>
      <c r="JK109" s="152">
        <f t="shared" si="228"/>
        <v>3.9613479166666692</v>
      </c>
      <c r="JL109" s="152">
        <f t="shared" si="228"/>
        <v>0.625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14.81875</v>
      </c>
      <c r="JR109" s="152">
        <f t="shared" si="228"/>
        <v>2.9166666666666665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74.291391666666684</v>
      </c>
      <c r="JX109" s="10">
        <f t="shared" si="228"/>
        <v>15.166666666666666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22.140822916666679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3.856208333333333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43.788281249999955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>
        <f t="shared" si="229"/>
        <v>25.75</v>
      </c>
      <c r="MF109" s="152" t="e">
        <f t="shared" si="229"/>
        <v>#DIV/0!</v>
      </c>
      <c r="MG109" s="152">
        <f t="shared" si="229"/>
        <v>35.019999999999989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60.770000000000124</v>
      </c>
      <c r="ML109" s="10">
        <f t="shared" si="229"/>
        <v>0</v>
      </c>
      <c r="MM109" s="10">
        <f t="shared" si="229"/>
        <v>2.0789</v>
      </c>
      <c r="MN109" s="152">
        <f t="shared" si="229"/>
        <v>0</v>
      </c>
      <c r="MO109" s="152">
        <f t="shared" si="229"/>
        <v>1.2923499999999997</v>
      </c>
      <c r="MP109" s="152">
        <f t="shared" si="229"/>
        <v>0</v>
      </c>
      <c r="MQ109" s="10">
        <f t="shared" si="229"/>
        <v>3.3712499999999994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6.6049999999999978</v>
      </c>
      <c r="NB109" s="152">
        <f t="shared" si="229"/>
        <v>0.89999999999999913</v>
      </c>
      <c r="NC109" s="10">
        <f t="shared" si="229"/>
        <v>3.3024999999999989</v>
      </c>
      <c r="ND109" s="10">
        <f t="shared" si="229"/>
        <v>0.44999999999999957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1.0094791666666667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1.7064583333333339</v>
      </c>
      <c r="NV109" s="10" t="e">
        <f t="shared" si="230"/>
        <v>#DIV/0!</v>
      </c>
      <c r="NW109" s="10">
        <f t="shared" si="230"/>
        <v>0.36468749999999989</v>
      </c>
      <c r="NX109" s="10" t="e">
        <f t="shared" si="230"/>
        <v>#DIV/0!</v>
      </c>
      <c r="NY109" s="10">
        <f t="shared" si="230"/>
        <v>0.54958333333333342</v>
      </c>
      <c r="NZ109" s="10" t="e">
        <f t="shared" si="230"/>
        <v>#DIV/0!</v>
      </c>
      <c r="OA109" s="10">
        <f t="shared" si="229"/>
        <v>3.2655208333333348</v>
      </c>
      <c r="OB109" s="10">
        <f t="shared" si="229"/>
        <v>0</v>
      </c>
      <c r="OC109" s="10">
        <f t="shared" si="229"/>
        <v>3.2864583333333326</v>
      </c>
      <c r="OD109" s="10" t="e">
        <f t="shared" si="229"/>
        <v>#DIV/0!</v>
      </c>
      <c r="OE109" s="10">
        <f t="shared" si="229"/>
        <v>0.75999999999999979</v>
      </c>
      <c r="OF109" s="10" t="e">
        <f t="shared" si="229"/>
        <v>#DIV/0!</v>
      </c>
      <c r="OG109" s="10">
        <f t="shared" si="229"/>
        <v>0.36562500000000003</v>
      </c>
      <c r="OH109" s="10" t="e">
        <f t="shared" si="229"/>
        <v>#DIV/0!</v>
      </c>
      <c r="OI109" s="10">
        <f t="shared" ref="OI109:OJ109" si="231">AVERAGE(OI11:OI106)</f>
        <v>0.15625</v>
      </c>
      <c r="OJ109" s="10" t="e">
        <f t="shared" si="231"/>
        <v>#DIV/0!</v>
      </c>
      <c r="OK109" s="10">
        <f t="shared" si="229"/>
        <v>4.5683333333333334</v>
      </c>
      <c r="OL109" s="10">
        <f t="shared" si="229"/>
        <v>0</v>
      </c>
      <c r="OM109" s="10">
        <f t="shared" ref="OM109:OT109" si="232">AVERAGE(OM11:OM106)</f>
        <v>1.414479166666667</v>
      </c>
      <c r="ON109" s="10" t="e">
        <f t="shared" si="232"/>
        <v>#DIV/0!</v>
      </c>
      <c r="OO109" s="10">
        <f>AVERAGE(OO11:OO106)</f>
        <v>0.3990625000000001</v>
      </c>
      <c r="OP109" s="10" t="e">
        <f t="shared" si="232"/>
        <v>#DIV/0!</v>
      </c>
      <c r="OQ109" s="10">
        <f>AVERAGE(OQ11:OQ106)</f>
        <v>0.43520833333333342</v>
      </c>
      <c r="OR109" s="10" t="e">
        <f t="shared" si="232"/>
        <v>#DIV/0!</v>
      </c>
      <c r="OS109" s="10">
        <f t="shared" si="232"/>
        <v>1.8135416666666659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2"/>
      <c r="AY110" s="283"/>
    </row>
    <row r="111" spans="1:414" ht="12.75" customHeight="1" thickBot="1"/>
    <row r="112" spans="1:414" ht="21.75" customHeight="1">
      <c r="K112" s="484" t="s">
        <v>136</v>
      </c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6"/>
      <c r="AE112" s="284"/>
      <c r="AF112" s="284"/>
      <c r="AG112" s="284"/>
      <c r="AH112" s="284"/>
      <c r="JI112" s="397"/>
    </row>
    <row r="113" spans="11:34" ht="21.75" customHeight="1">
      <c r="K113" s="481" t="s">
        <v>179</v>
      </c>
      <c r="L113" s="481"/>
      <c r="M113" s="481"/>
      <c r="N113" s="481"/>
      <c r="O113" s="481"/>
      <c r="P113" s="482"/>
      <c r="Q113" s="482"/>
      <c r="R113" s="482"/>
      <c r="S113" s="482"/>
      <c r="T113" s="482"/>
      <c r="U113" s="482"/>
      <c r="V113" s="5"/>
      <c r="W113" s="483" t="s">
        <v>180</v>
      </c>
      <c r="X113" s="483"/>
      <c r="Y113" s="483"/>
      <c r="Z113" s="483"/>
      <c r="AA113" s="483"/>
      <c r="AB113" s="483"/>
      <c r="AC113" s="483"/>
      <c r="AD113" s="483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O1" colorId="8" zoomScale="98" zoomScaleNormal="98" workbookViewId="0">
      <pane ySplit="11" topLeftCell="A12" activePane="bottomLeft" state="frozen"/>
      <selection pane="bottomLeft" activeCell="AB16" sqref="AB16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30.08.2026</v>
      </c>
      <c r="J4" s="98"/>
      <c r="K4" s="98"/>
      <c r="L4" s="98"/>
      <c r="M4" s="99"/>
      <c r="N4" s="99"/>
      <c r="O4" s="99"/>
      <c r="P4" s="99"/>
      <c r="Q4" s="99" t="s">
        <v>28</v>
      </c>
      <c r="R4" s="567" t="str">
        <f>'CGP SCHEDULE'!$AG$5</f>
        <v>23:30</v>
      </c>
      <c r="S4" s="567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8" t="str">
        <f>'CGP SCHEDULE'!AG7</f>
        <v>Revision-02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8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30.08.2026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5" customFormat="1" ht="54.75" customHeight="1">
      <c r="A8" s="317" t="s">
        <v>31</v>
      </c>
      <c r="B8" s="317" t="s">
        <v>32</v>
      </c>
      <c r="C8" s="548" t="s">
        <v>21</v>
      </c>
      <c r="D8" s="550"/>
      <c r="E8" s="550"/>
      <c r="F8" s="550"/>
      <c r="G8" s="550"/>
      <c r="H8" s="550"/>
      <c r="I8" s="548" t="s">
        <v>172</v>
      </c>
      <c r="J8" s="550"/>
      <c r="K8" s="550"/>
      <c r="L8" s="550"/>
      <c r="M8" s="550"/>
      <c r="N8" s="550"/>
      <c r="O8" s="551" t="s">
        <v>238</v>
      </c>
      <c r="P8" s="552"/>
      <c r="Q8" s="552"/>
      <c r="R8" s="552"/>
      <c r="S8" s="552"/>
      <c r="T8" s="552"/>
      <c r="U8" s="548" t="s">
        <v>269</v>
      </c>
      <c r="V8" s="550"/>
      <c r="W8" s="550"/>
      <c r="X8" s="550"/>
      <c r="Y8" s="550"/>
      <c r="Z8" s="550"/>
      <c r="AA8" s="548" t="s">
        <v>1</v>
      </c>
      <c r="AB8" s="550"/>
      <c r="AC8" s="550"/>
      <c r="AD8" s="550"/>
      <c r="AE8" s="550"/>
      <c r="AF8" s="550"/>
      <c r="AG8" s="550" t="s">
        <v>184</v>
      </c>
      <c r="AH8" s="550"/>
      <c r="AI8" s="550"/>
      <c r="AJ8" s="550"/>
      <c r="AK8" s="550"/>
      <c r="AL8" s="550"/>
      <c r="AM8" s="548" t="s">
        <v>191</v>
      </c>
      <c r="AN8" s="548"/>
      <c r="AO8" s="548"/>
      <c r="AP8" s="548"/>
      <c r="AQ8" s="548"/>
      <c r="AR8" s="548"/>
      <c r="AS8" s="572" t="s">
        <v>360</v>
      </c>
      <c r="AT8" s="570"/>
      <c r="AU8" s="570"/>
      <c r="AV8" s="570"/>
      <c r="AW8" s="570"/>
      <c r="AX8" s="573"/>
      <c r="AY8" s="548" t="s">
        <v>18</v>
      </c>
      <c r="AZ8" s="550"/>
      <c r="BA8" s="550"/>
      <c r="BB8" s="550"/>
      <c r="BC8" s="550"/>
      <c r="BD8" s="550"/>
      <c r="BE8" s="548" t="s">
        <v>3</v>
      </c>
      <c r="BF8" s="550"/>
      <c r="BG8" s="550"/>
      <c r="BH8" s="550"/>
      <c r="BI8" s="550"/>
      <c r="BJ8" s="550"/>
      <c r="BK8" s="548" t="s">
        <v>4</v>
      </c>
      <c r="BL8" s="550"/>
      <c r="BM8" s="550"/>
      <c r="BN8" s="550"/>
      <c r="BO8" s="550"/>
      <c r="BP8" s="550"/>
      <c r="BQ8" s="548" t="s">
        <v>6</v>
      </c>
      <c r="BR8" s="550"/>
      <c r="BS8" s="550"/>
      <c r="BT8" s="550"/>
      <c r="BU8" s="550"/>
      <c r="BV8" s="550"/>
      <c r="BW8" s="552" t="s">
        <v>170</v>
      </c>
      <c r="BX8" s="552"/>
      <c r="BY8" s="552"/>
      <c r="BZ8" s="552"/>
      <c r="CA8" s="552"/>
      <c r="CB8" s="552"/>
      <c r="CC8" s="550" t="s">
        <v>176</v>
      </c>
      <c r="CD8" s="550"/>
      <c r="CE8" s="550"/>
      <c r="CF8" s="550"/>
      <c r="CG8" s="550"/>
      <c r="CH8" s="550"/>
      <c r="CI8" s="548" t="s">
        <v>9</v>
      </c>
      <c r="CJ8" s="550"/>
      <c r="CK8" s="550"/>
      <c r="CL8" s="550"/>
      <c r="CM8" s="550"/>
      <c r="CN8" s="550"/>
      <c r="CO8" s="551" t="s">
        <v>12</v>
      </c>
      <c r="CP8" s="552"/>
      <c r="CQ8" s="552"/>
      <c r="CR8" s="552"/>
      <c r="CS8" s="552"/>
      <c r="CT8" s="552"/>
      <c r="CU8" s="548" t="s">
        <v>217</v>
      </c>
      <c r="CV8" s="550"/>
      <c r="CW8" s="550"/>
      <c r="CX8" s="550"/>
      <c r="CY8" s="550"/>
      <c r="CZ8" s="550"/>
      <c r="DA8" s="551" t="s">
        <v>183</v>
      </c>
      <c r="DB8" s="552"/>
      <c r="DC8" s="552"/>
      <c r="DD8" s="552"/>
      <c r="DE8" s="552"/>
      <c r="DF8" s="552"/>
      <c r="DG8" s="548" t="s">
        <v>192</v>
      </c>
      <c r="DH8" s="550"/>
      <c r="DI8" s="550"/>
      <c r="DJ8" s="550"/>
      <c r="DK8" s="550"/>
      <c r="DL8" s="550"/>
      <c r="DM8" s="548" t="s">
        <v>15</v>
      </c>
      <c r="DN8" s="550"/>
      <c r="DO8" s="550"/>
      <c r="DP8" s="550"/>
      <c r="DQ8" s="550"/>
      <c r="DR8" s="550"/>
      <c r="DS8" s="548" t="s">
        <v>143</v>
      </c>
      <c r="DT8" s="548"/>
      <c r="DU8" s="548"/>
      <c r="DV8" s="548"/>
      <c r="DW8" s="548"/>
      <c r="DX8" s="548"/>
      <c r="DY8" s="569" t="s">
        <v>185</v>
      </c>
      <c r="DZ8" s="570"/>
      <c r="EA8" s="570"/>
      <c r="EB8" s="570"/>
      <c r="EC8" s="570"/>
      <c r="ED8" s="571"/>
      <c r="EE8" s="548" t="s">
        <v>189</v>
      </c>
      <c r="EF8" s="550"/>
      <c r="EG8" s="550"/>
      <c r="EH8" s="550"/>
      <c r="EI8" s="550"/>
      <c r="EJ8" s="550"/>
      <c r="EK8" s="559" t="s">
        <v>175</v>
      </c>
      <c r="EL8" s="560"/>
      <c r="EM8" s="560"/>
      <c r="EN8" s="560"/>
      <c r="EO8" s="560"/>
      <c r="EP8" s="560"/>
      <c r="EQ8" s="559" t="s">
        <v>19</v>
      </c>
      <c r="ER8" s="560"/>
      <c r="ES8" s="560"/>
      <c r="ET8" s="560"/>
      <c r="EU8" s="560"/>
      <c r="EV8" s="560"/>
      <c r="EW8" s="553" t="s">
        <v>200</v>
      </c>
      <c r="EX8" s="554"/>
      <c r="EY8" s="554"/>
      <c r="EZ8" s="554"/>
      <c r="FA8" s="554"/>
      <c r="FB8" s="554"/>
      <c r="FC8" s="548" t="s">
        <v>204</v>
      </c>
      <c r="FD8" s="550"/>
      <c r="FE8" s="550"/>
      <c r="FF8" s="550"/>
      <c r="FG8" s="550"/>
      <c r="FH8" s="550"/>
      <c r="FI8" s="548" t="s">
        <v>210</v>
      </c>
      <c r="FJ8" s="550"/>
      <c r="FK8" s="550"/>
      <c r="FL8" s="550"/>
      <c r="FM8" s="550"/>
      <c r="FN8" s="550"/>
      <c r="FO8" s="548" t="s">
        <v>214</v>
      </c>
      <c r="FP8" s="550"/>
      <c r="FQ8" s="550"/>
      <c r="FR8" s="550"/>
      <c r="FS8" s="550"/>
      <c r="FT8" s="550"/>
      <c r="FU8" s="548" t="s">
        <v>208</v>
      </c>
      <c r="FV8" s="550"/>
      <c r="FW8" s="550"/>
      <c r="FX8" s="550"/>
      <c r="FY8" s="550"/>
      <c r="FZ8" s="550"/>
      <c r="GA8" s="548" t="s">
        <v>213</v>
      </c>
      <c r="GB8" s="550"/>
      <c r="GC8" s="550"/>
      <c r="GD8" s="550"/>
      <c r="GE8" s="550"/>
      <c r="GF8" s="550"/>
      <c r="GG8" s="548" t="s">
        <v>226</v>
      </c>
      <c r="GH8" s="550"/>
      <c r="GI8" s="550"/>
      <c r="GJ8" s="550"/>
      <c r="GK8" s="550"/>
      <c r="GL8" s="550"/>
      <c r="GM8" s="548" t="s">
        <v>227</v>
      </c>
      <c r="GN8" s="550"/>
      <c r="GO8" s="550"/>
      <c r="GP8" s="550"/>
      <c r="GQ8" s="550"/>
      <c r="GR8" s="550"/>
      <c r="GS8" s="548" t="s">
        <v>229</v>
      </c>
      <c r="GT8" s="548"/>
      <c r="GU8" s="548"/>
      <c r="GV8" s="548"/>
      <c r="GW8" s="548"/>
      <c r="GX8" s="548"/>
      <c r="GY8" s="548" t="s">
        <v>232</v>
      </c>
      <c r="GZ8" s="548"/>
      <c r="HA8" s="548"/>
      <c r="HB8" s="548"/>
      <c r="HC8" s="548"/>
      <c r="HD8" s="548"/>
      <c r="HE8" s="548" t="s">
        <v>234</v>
      </c>
      <c r="HF8" s="548"/>
      <c r="HG8" s="548"/>
      <c r="HH8" s="548"/>
      <c r="HI8" s="548"/>
      <c r="HJ8" s="548"/>
      <c r="HK8" s="548" t="s">
        <v>250</v>
      </c>
      <c r="HL8" s="548"/>
      <c r="HM8" s="548"/>
      <c r="HN8" s="548"/>
      <c r="HO8" s="548"/>
      <c r="HP8" s="548"/>
      <c r="HQ8" s="548" t="s">
        <v>249</v>
      </c>
      <c r="HR8" s="548"/>
      <c r="HS8" s="548"/>
      <c r="HT8" s="548"/>
      <c r="HU8" s="548"/>
      <c r="HV8" s="548"/>
      <c r="HW8" s="548" t="s">
        <v>276</v>
      </c>
      <c r="HX8" s="548"/>
      <c r="HY8" s="548"/>
      <c r="HZ8" s="548"/>
      <c r="IA8" s="548"/>
      <c r="IB8" s="548"/>
      <c r="IC8" s="551" t="s">
        <v>274</v>
      </c>
      <c r="ID8" s="552"/>
      <c r="IE8" s="552"/>
      <c r="IF8" s="552"/>
      <c r="IG8" s="548" t="s">
        <v>230</v>
      </c>
      <c r="IH8" s="550"/>
      <c r="II8" s="550"/>
      <c r="IJ8" s="550"/>
      <c r="IK8" s="548" t="s">
        <v>284</v>
      </c>
      <c r="IL8" s="550"/>
      <c r="IM8" s="550"/>
      <c r="IN8" s="550"/>
      <c r="IO8" s="551" t="s">
        <v>286</v>
      </c>
      <c r="IP8" s="551"/>
      <c r="IQ8" s="551"/>
      <c r="IR8" s="551"/>
      <c r="IS8" s="548" t="s">
        <v>329</v>
      </c>
      <c r="IT8" s="548"/>
      <c r="IU8" s="548"/>
      <c r="IV8" s="548"/>
      <c r="IW8" s="548" t="s">
        <v>339</v>
      </c>
      <c r="IX8" s="548"/>
      <c r="IY8" s="548"/>
      <c r="IZ8" s="548"/>
      <c r="JA8" s="550" t="s">
        <v>366</v>
      </c>
      <c r="JB8" s="550"/>
      <c r="JC8" s="550"/>
      <c r="JD8" s="550"/>
    </row>
    <row r="9" spans="1:301" s="123" customFormat="1" ht="55.5" customHeight="1">
      <c r="A9" s="88"/>
      <c r="B9" s="88"/>
      <c r="C9" s="549" t="s">
        <v>162</v>
      </c>
      <c r="D9" s="549"/>
      <c r="E9" s="452" t="s">
        <v>195</v>
      </c>
      <c r="F9" s="452"/>
      <c r="G9" s="549" t="s">
        <v>163</v>
      </c>
      <c r="H9" s="549"/>
      <c r="I9" s="549" t="s">
        <v>162</v>
      </c>
      <c r="J9" s="549"/>
      <c r="K9" s="452" t="s">
        <v>195</v>
      </c>
      <c r="L9" s="452"/>
      <c r="M9" s="549" t="s">
        <v>163</v>
      </c>
      <c r="N9" s="549"/>
      <c r="O9" s="460" t="s">
        <v>162</v>
      </c>
      <c r="P9" s="460"/>
      <c r="Q9" s="452" t="s">
        <v>195</v>
      </c>
      <c r="R9" s="452"/>
      <c r="S9" s="549" t="s">
        <v>163</v>
      </c>
      <c r="T9" s="549"/>
      <c r="U9" s="549" t="s">
        <v>162</v>
      </c>
      <c r="V9" s="549"/>
      <c r="W9" s="452" t="s">
        <v>195</v>
      </c>
      <c r="X9" s="452"/>
      <c r="Y9" s="549" t="s">
        <v>163</v>
      </c>
      <c r="Z9" s="549"/>
      <c r="AA9" s="549" t="s">
        <v>162</v>
      </c>
      <c r="AB9" s="549"/>
      <c r="AC9" s="452" t="s">
        <v>195</v>
      </c>
      <c r="AD9" s="452"/>
      <c r="AE9" s="549" t="s">
        <v>163</v>
      </c>
      <c r="AF9" s="549"/>
      <c r="AG9" s="549" t="s">
        <v>162</v>
      </c>
      <c r="AH9" s="549"/>
      <c r="AI9" s="452" t="s">
        <v>195</v>
      </c>
      <c r="AJ9" s="452"/>
      <c r="AK9" s="549" t="s">
        <v>163</v>
      </c>
      <c r="AL9" s="549"/>
      <c r="AM9" s="549" t="s">
        <v>162</v>
      </c>
      <c r="AN9" s="549"/>
      <c r="AO9" s="452" t="s">
        <v>195</v>
      </c>
      <c r="AP9" s="452"/>
      <c r="AQ9" s="549" t="s">
        <v>163</v>
      </c>
      <c r="AR9" s="549"/>
      <c r="AS9" s="563" t="s">
        <v>162</v>
      </c>
      <c r="AT9" s="564"/>
      <c r="AU9" s="428" t="s">
        <v>195</v>
      </c>
      <c r="AV9" s="429"/>
      <c r="AW9" s="557" t="s">
        <v>163</v>
      </c>
      <c r="AX9" s="558"/>
      <c r="AY9" s="549" t="s">
        <v>162</v>
      </c>
      <c r="AZ9" s="549"/>
      <c r="BA9" s="452" t="s">
        <v>195</v>
      </c>
      <c r="BB9" s="452"/>
      <c r="BC9" s="549" t="s">
        <v>163</v>
      </c>
      <c r="BD9" s="549"/>
      <c r="BE9" s="549" t="s">
        <v>162</v>
      </c>
      <c r="BF9" s="549"/>
      <c r="BG9" s="452" t="s">
        <v>195</v>
      </c>
      <c r="BH9" s="452"/>
      <c r="BI9" s="549" t="s">
        <v>163</v>
      </c>
      <c r="BJ9" s="549"/>
      <c r="BK9" s="549" t="s">
        <v>162</v>
      </c>
      <c r="BL9" s="549"/>
      <c r="BM9" s="452" t="s">
        <v>195</v>
      </c>
      <c r="BN9" s="452"/>
      <c r="BO9" s="549" t="s">
        <v>163</v>
      </c>
      <c r="BP9" s="549"/>
      <c r="BQ9" s="549" t="s">
        <v>162</v>
      </c>
      <c r="BR9" s="549"/>
      <c r="BS9" s="452" t="s">
        <v>195</v>
      </c>
      <c r="BT9" s="452"/>
      <c r="BU9" s="549" t="s">
        <v>163</v>
      </c>
      <c r="BV9" s="549"/>
      <c r="BW9" s="460" t="s">
        <v>162</v>
      </c>
      <c r="BX9" s="460"/>
      <c r="BY9" s="452" t="s">
        <v>195</v>
      </c>
      <c r="BZ9" s="452"/>
      <c r="CA9" s="549" t="s">
        <v>163</v>
      </c>
      <c r="CB9" s="549"/>
      <c r="CC9" s="549" t="s">
        <v>162</v>
      </c>
      <c r="CD9" s="549"/>
      <c r="CE9" s="452" t="s">
        <v>195</v>
      </c>
      <c r="CF9" s="452"/>
      <c r="CG9" s="549" t="s">
        <v>163</v>
      </c>
      <c r="CH9" s="549"/>
      <c r="CI9" s="549" t="s">
        <v>162</v>
      </c>
      <c r="CJ9" s="549"/>
      <c r="CK9" s="452" t="s">
        <v>195</v>
      </c>
      <c r="CL9" s="452"/>
      <c r="CM9" s="549" t="s">
        <v>163</v>
      </c>
      <c r="CN9" s="549"/>
      <c r="CO9" s="460" t="s">
        <v>162</v>
      </c>
      <c r="CP9" s="460"/>
      <c r="CQ9" s="452" t="s">
        <v>195</v>
      </c>
      <c r="CR9" s="452"/>
      <c r="CS9" s="549" t="s">
        <v>163</v>
      </c>
      <c r="CT9" s="549"/>
      <c r="CU9" s="549" t="s">
        <v>162</v>
      </c>
      <c r="CV9" s="549"/>
      <c r="CW9" s="452" t="s">
        <v>195</v>
      </c>
      <c r="CX9" s="452"/>
      <c r="CY9" s="549" t="s">
        <v>163</v>
      </c>
      <c r="CZ9" s="549"/>
      <c r="DA9" s="460" t="s">
        <v>162</v>
      </c>
      <c r="DB9" s="460"/>
      <c r="DC9" s="452" t="s">
        <v>195</v>
      </c>
      <c r="DD9" s="452"/>
      <c r="DE9" s="549" t="s">
        <v>163</v>
      </c>
      <c r="DF9" s="549"/>
      <c r="DG9" s="549" t="s">
        <v>162</v>
      </c>
      <c r="DH9" s="549"/>
      <c r="DI9" s="452" t="s">
        <v>195</v>
      </c>
      <c r="DJ9" s="452"/>
      <c r="DK9" s="549" t="s">
        <v>163</v>
      </c>
      <c r="DL9" s="549"/>
      <c r="DM9" s="549" t="s">
        <v>162</v>
      </c>
      <c r="DN9" s="549"/>
      <c r="DO9" s="452" t="s">
        <v>195</v>
      </c>
      <c r="DP9" s="452"/>
      <c r="DQ9" s="549" t="s">
        <v>163</v>
      </c>
      <c r="DR9" s="549"/>
      <c r="DS9" s="549" t="s">
        <v>162</v>
      </c>
      <c r="DT9" s="549"/>
      <c r="DU9" s="452" t="s">
        <v>195</v>
      </c>
      <c r="DV9" s="452"/>
      <c r="DW9" s="549" t="s">
        <v>163</v>
      </c>
      <c r="DX9" s="549"/>
      <c r="DY9" s="561" t="s">
        <v>162</v>
      </c>
      <c r="DZ9" s="562"/>
      <c r="EA9" s="533" t="s">
        <v>195</v>
      </c>
      <c r="EB9" s="534"/>
      <c r="EC9" s="561" t="s">
        <v>163</v>
      </c>
      <c r="ED9" s="562"/>
      <c r="EE9" s="549" t="s">
        <v>162</v>
      </c>
      <c r="EF9" s="549"/>
      <c r="EG9" s="452" t="s">
        <v>195</v>
      </c>
      <c r="EH9" s="452"/>
      <c r="EI9" s="549" t="s">
        <v>163</v>
      </c>
      <c r="EJ9" s="549"/>
      <c r="EK9" s="549" t="s">
        <v>162</v>
      </c>
      <c r="EL9" s="549"/>
      <c r="EM9" s="452" t="s">
        <v>195</v>
      </c>
      <c r="EN9" s="452"/>
      <c r="EO9" s="549" t="s">
        <v>163</v>
      </c>
      <c r="EP9" s="549"/>
      <c r="EQ9" s="549" t="s">
        <v>162</v>
      </c>
      <c r="ER9" s="549"/>
      <c r="ES9" s="452" t="s">
        <v>195</v>
      </c>
      <c r="ET9" s="452"/>
      <c r="EU9" s="549" t="s">
        <v>163</v>
      </c>
      <c r="EV9" s="549"/>
      <c r="EW9" s="460" t="s">
        <v>162</v>
      </c>
      <c r="EX9" s="460"/>
      <c r="EY9" s="452" t="s">
        <v>195</v>
      </c>
      <c r="EZ9" s="452"/>
      <c r="FA9" s="549" t="s">
        <v>163</v>
      </c>
      <c r="FB9" s="549"/>
      <c r="FC9" s="549" t="s">
        <v>162</v>
      </c>
      <c r="FD9" s="549"/>
      <c r="FE9" s="452" t="s">
        <v>195</v>
      </c>
      <c r="FF9" s="452"/>
      <c r="FG9" s="549" t="s">
        <v>163</v>
      </c>
      <c r="FH9" s="549"/>
      <c r="FI9" s="549" t="s">
        <v>162</v>
      </c>
      <c r="FJ9" s="549"/>
      <c r="FK9" s="452" t="s">
        <v>291</v>
      </c>
      <c r="FL9" s="452"/>
      <c r="FM9" s="549" t="s">
        <v>163</v>
      </c>
      <c r="FN9" s="549"/>
      <c r="FO9" s="549" t="s">
        <v>162</v>
      </c>
      <c r="FP9" s="549"/>
      <c r="FQ9" s="452" t="s">
        <v>195</v>
      </c>
      <c r="FR9" s="452"/>
      <c r="FS9" s="549" t="s">
        <v>163</v>
      </c>
      <c r="FT9" s="549"/>
      <c r="FU9" s="549" t="s">
        <v>162</v>
      </c>
      <c r="FV9" s="549"/>
      <c r="FW9" s="452" t="s">
        <v>195</v>
      </c>
      <c r="FX9" s="452"/>
      <c r="FY9" s="549" t="s">
        <v>163</v>
      </c>
      <c r="FZ9" s="549"/>
      <c r="GA9" s="460" t="s">
        <v>162</v>
      </c>
      <c r="GB9" s="460"/>
      <c r="GC9" s="452" t="s">
        <v>195</v>
      </c>
      <c r="GD9" s="452"/>
      <c r="GE9" s="549" t="s">
        <v>163</v>
      </c>
      <c r="GF9" s="549"/>
      <c r="GG9" s="549" t="s">
        <v>162</v>
      </c>
      <c r="GH9" s="549"/>
      <c r="GI9" s="452" t="s">
        <v>195</v>
      </c>
      <c r="GJ9" s="452"/>
      <c r="GK9" s="549" t="s">
        <v>163</v>
      </c>
      <c r="GL9" s="549"/>
      <c r="GM9" s="549" t="s">
        <v>162</v>
      </c>
      <c r="GN9" s="549"/>
      <c r="GO9" s="452" t="s">
        <v>195</v>
      </c>
      <c r="GP9" s="452"/>
      <c r="GQ9" s="549" t="s">
        <v>163</v>
      </c>
      <c r="GR9" s="549"/>
      <c r="GS9" s="549" t="s">
        <v>162</v>
      </c>
      <c r="GT9" s="549"/>
      <c r="GU9" s="452" t="s">
        <v>195</v>
      </c>
      <c r="GV9" s="452"/>
      <c r="GW9" s="549" t="s">
        <v>163</v>
      </c>
      <c r="GX9" s="549"/>
      <c r="GY9" s="549" t="s">
        <v>162</v>
      </c>
      <c r="GZ9" s="549"/>
      <c r="HA9" s="452" t="s">
        <v>195</v>
      </c>
      <c r="HB9" s="452"/>
      <c r="HC9" s="549" t="s">
        <v>163</v>
      </c>
      <c r="HD9" s="549"/>
      <c r="HE9" s="549" t="s">
        <v>162</v>
      </c>
      <c r="HF9" s="549"/>
      <c r="HG9" s="452" t="s">
        <v>195</v>
      </c>
      <c r="HH9" s="452"/>
      <c r="HI9" s="549" t="s">
        <v>163</v>
      </c>
      <c r="HJ9" s="549"/>
      <c r="HK9" s="549" t="s">
        <v>162</v>
      </c>
      <c r="HL9" s="549"/>
      <c r="HM9" s="452" t="s">
        <v>195</v>
      </c>
      <c r="HN9" s="452"/>
      <c r="HO9" s="549" t="s">
        <v>163</v>
      </c>
      <c r="HP9" s="549"/>
      <c r="HQ9" s="549" t="s">
        <v>162</v>
      </c>
      <c r="HR9" s="549"/>
      <c r="HS9" s="452" t="s">
        <v>195</v>
      </c>
      <c r="HT9" s="452"/>
      <c r="HU9" s="549" t="s">
        <v>163</v>
      </c>
      <c r="HV9" s="549"/>
      <c r="HW9" s="549" t="s">
        <v>162</v>
      </c>
      <c r="HX9" s="549"/>
      <c r="HY9" s="452" t="s">
        <v>195</v>
      </c>
      <c r="HZ9" s="452"/>
      <c r="IA9" s="549" t="s">
        <v>163</v>
      </c>
      <c r="IB9" s="549"/>
      <c r="IC9" s="549" t="s">
        <v>162</v>
      </c>
      <c r="ID9" s="549"/>
      <c r="IE9" s="549" t="s">
        <v>163</v>
      </c>
      <c r="IF9" s="549"/>
      <c r="IG9" s="549" t="s">
        <v>162</v>
      </c>
      <c r="IH9" s="549"/>
      <c r="II9" s="549" t="s">
        <v>163</v>
      </c>
      <c r="IJ9" s="549"/>
      <c r="IK9" s="549" t="s">
        <v>162</v>
      </c>
      <c r="IL9" s="549"/>
      <c r="IM9" s="549" t="s">
        <v>163</v>
      </c>
      <c r="IN9" s="549"/>
      <c r="IO9" s="460" t="s">
        <v>162</v>
      </c>
      <c r="IP9" s="460"/>
      <c r="IQ9" s="549" t="s">
        <v>163</v>
      </c>
      <c r="IR9" s="549"/>
      <c r="IS9" s="549" t="s">
        <v>162</v>
      </c>
      <c r="IT9" s="549"/>
      <c r="IU9" s="549" t="s">
        <v>163</v>
      </c>
      <c r="IV9" s="549"/>
      <c r="IW9" s="549" t="s">
        <v>162</v>
      </c>
      <c r="IX9" s="549"/>
      <c r="IY9" s="549" t="s">
        <v>163</v>
      </c>
      <c r="IZ9" s="549"/>
      <c r="JA9" s="565" t="s">
        <v>162</v>
      </c>
      <c r="JB9" s="566"/>
      <c r="JC9" s="565" t="s">
        <v>163</v>
      </c>
      <c r="JD9" s="566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7"/>
      <c r="F11" s="357"/>
      <c r="G11" s="71">
        <f>C11+E11</f>
        <v>0</v>
      </c>
      <c r="H11" s="71">
        <f>D11+F11</f>
        <v>0</v>
      </c>
      <c r="I11" s="358"/>
      <c r="J11" s="71"/>
      <c r="K11" s="71"/>
      <c r="L11" s="71"/>
      <c r="M11" s="71">
        <f>I11+K11</f>
        <v>0</v>
      </c>
      <c r="N11" s="71">
        <f>J11+L11</f>
        <v>0</v>
      </c>
      <c r="O11" s="358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358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8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7"/>
      <c r="AP11" s="357"/>
      <c r="AQ11" s="71">
        <f>AM11+AO11</f>
        <v>0</v>
      </c>
      <c r="AR11" s="71">
        <f>AN11+AP11</f>
        <v>0</v>
      </c>
      <c r="AS11" s="110"/>
      <c r="AT11" s="359"/>
      <c r="AU11" s="75"/>
      <c r="AV11" s="71"/>
      <c r="AW11" s="71">
        <f>AS11+AU11</f>
        <v>0</v>
      </c>
      <c r="AX11" s="71">
        <f>AT11+AV11</f>
        <v>0</v>
      </c>
      <c r="AY11" s="36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61">
        <v>0</v>
      </c>
      <c r="BX11" s="357"/>
      <c r="BY11" s="79"/>
      <c r="BZ11" s="90"/>
      <c r="CA11" s="71">
        <f>BW11+BY11</f>
        <v>0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58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57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7"/>
      <c r="DN11" s="357"/>
      <c r="DO11" s="357"/>
      <c r="DP11" s="357"/>
      <c r="DQ11" s="71">
        <f>DM11+DO11</f>
        <v>0</v>
      </c>
      <c r="DR11" s="71">
        <f>DN11+DP11</f>
        <v>0</v>
      </c>
      <c r="DS11" s="358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58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2"/>
      <c r="HY11" s="362"/>
      <c r="HZ11" s="362"/>
      <c r="IA11" s="71">
        <f>HW11</f>
        <v>0</v>
      </c>
      <c r="IB11" s="71">
        <f>HX11</f>
        <v>0</v>
      </c>
      <c r="IC11" s="363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4"/>
      <c r="IL11" s="359"/>
      <c r="IM11" s="359">
        <f>IK11</f>
        <v>0</v>
      </c>
      <c r="IN11" s="359">
        <f>IL11</f>
        <v>0</v>
      </c>
      <c r="IO11" s="110">
        <v>0</v>
      </c>
      <c r="IP11" s="362"/>
      <c r="IQ11" s="359">
        <f>IO11</f>
        <v>0</v>
      </c>
      <c r="IR11" s="359">
        <f>IP11</f>
        <v>0</v>
      </c>
      <c r="IS11" s="362"/>
      <c r="IT11" s="362"/>
      <c r="IU11" s="365">
        <f>IS11</f>
        <v>0</v>
      </c>
      <c r="IV11" s="365">
        <f>IT11</f>
        <v>0</v>
      </c>
      <c r="IW11" s="365"/>
      <c r="IX11" s="365"/>
      <c r="IY11" s="365">
        <f>IW11</f>
        <v>0</v>
      </c>
      <c r="IZ11" s="365">
        <f>IX11</f>
        <v>0</v>
      </c>
      <c r="JA11" s="365"/>
      <c r="JB11" s="365"/>
      <c r="JC11" s="365">
        <f>JA11</f>
        <v>0</v>
      </c>
      <c r="JD11" s="365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2"/>
      <c r="F12" s="332"/>
      <c r="G12" s="266">
        <f t="shared" ref="G12:G75" si="0">C12+E12</f>
        <v>0</v>
      </c>
      <c r="H12" s="266">
        <f t="shared" ref="H12:H75" si="1">D12+F12</f>
        <v>0</v>
      </c>
      <c r="I12" s="333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8">
        <v>2.78</v>
      </c>
      <c r="P12" s="266"/>
      <c r="Q12" s="9"/>
      <c r="R12" s="266"/>
      <c r="S12" s="266">
        <f t="shared" ref="S12:S43" si="4">O12+Q12</f>
        <v>2.78</v>
      </c>
      <c r="T12" s="266">
        <f t="shared" ref="T12:T75" si="5">P12+R12</f>
        <v>0</v>
      </c>
      <c r="U12" s="333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5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3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2"/>
      <c r="AP12" s="332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5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6"/>
      <c r="AZ12" s="337"/>
      <c r="BA12" s="337"/>
      <c r="BB12" s="337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8"/>
      <c r="BL12" s="338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61">
        <v>0</v>
      </c>
      <c r="BX12" s="332"/>
      <c r="BY12" s="54"/>
      <c r="BZ12" s="338"/>
      <c r="CA12" s="266">
        <f t="shared" ref="CA12:CA75" si="24">BW12+BY12</f>
        <v>0</v>
      </c>
      <c r="CB12" s="266">
        <f t="shared" ref="CB12:CB75" si="25">BX12+BZ12</f>
        <v>0</v>
      </c>
      <c r="CC12" s="334"/>
      <c r="CD12" s="9"/>
      <c r="CE12" s="339"/>
      <c r="CF12" s="339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58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4"/>
      <c r="DB12" s="332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8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2"/>
      <c r="DN12" s="332"/>
      <c r="DO12" s="332"/>
      <c r="DP12" s="332"/>
      <c r="DQ12" s="266">
        <f t="shared" ref="DQ12:DQ75" si="37">DM12+DO12</f>
        <v>0</v>
      </c>
      <c r="DR12" s="266">
        <f t="shared" ref="DR12:DR75" si="38">DN12+DP12</f>
        <v>0</v>
      </c>
      <c r="DS12" s="333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40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58">
        <v>17.53</v>
      </c>
      <c r="EX12" s="266"/>
      <c r="EY12" s="266"/>
      <c r="EZ12" s="266"/>
      <c r="FA12" s="266">
        <f t="shared" ref="FA12:FA75" si="49">EW12+EY12</f>
        <v>17.53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1"/>
      <c r="HY12" s="341"/>
      <c r="HZ12" s="341"/>
      <c r="IA12" s="266">
        <f t="shared" ref="IA12:IA75" si="72">HW12</f>
        <v>0</v>
      </c>
      <c r="IB12" s="266">
        <f t="shared" ref="IB12:IB75" si="73">HX12</f>
        <v>0</v>
      </c>
      <c r="IC12" s="342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3"/>
      <c r="IL12" s="335"/>
      <c r="IM12" s="335">
        <f t="shared" ref="IM12:IM75" si="77">IK12</f>
        <v>0</v>
      </c>
      <c r="IN12" s="335">
        <f t="shared" ref="IN12:IN75" si="78">IL12</f>
        <v>0</v>
      </c>
      <c r="IO12" s="110">
        <v>0</v>
      </c>
      <c r="IP12" s="341"/>
      <c r="IQ12" s="335">
        <f t="shared" ref="IQ12:IQ75" si="79">IO12</f>
        <v>0</v>
      </c>
      <c r="IR12" s="335">
        <f t="shared" ref="IR12:IR75" si="80">IP12</f>
        <v>0</v>
      </c>
      <c r="IS12" s="341"/>
      <c r="IT12" s="341"/>
      <c r="IU12" s="344">
        <f t="shared" ref="IU12:IU19" si="81">IS12</f>
        <v>0</v>
      </c>
      <c r="IV12" s="344">
        <f t="shared" ref="IV12:IV19" si="82">IT12</f>
        <v>0</v>
      </c>
      <c r="IW12" s="344"/>
      <c r="IX12" s="344"/>
      <c r="IY12" s="344">
        <f t="shared" ref="IY12:IY75" si="83">IW12</f>
        <v>0</v>
      </c>
      <c r="IZ12" s="344">
        <f t="shared" ref="IZ12:IZ75" si="84">IX12</f>
        <v>0</v>
      </c>
      <c r="JA12" s="344"/>
      <c r="JB12" s="344"/>
      <c r="JC12" s="344">
        <f t="shared" ref="JC12:JC75" si="85">JA12</f>
        <v>0</v>
      </c>
      <c r="JD12" s="344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2"/>
      <c r="F13" s="332"/>
      <c r="G13" s="266">
        <f t="shared" si="0"/>
        <v>0</v>
      </c>
      <c r="H13" s="266">
        <f t="shared" si="1"/>
        <v>0</v>
      </c>
      <c r="I13" s="333"/>
      <c r="J13" s="266"/>
      <c r="K13" s="266"/>
      <c r="L13" s="266"/>
      <c r="M13" s="266">
        <f t="shared" si="2"/>
        <v>0</v>
      </c>
      <c r="N13" s="266">
        <f t="shared" si="3"/>
        <v>0</v>
      </c>
      <c r="O13" s="358">
        <v>2.78</v>
      </c>
      <c r="P13" s="266"/>
      <c r="Q13" s="9"/>
      <c r="R13" s="266"/>
      <c r="S13" s="266">
        <f t="shared" si="4"/>
        <v>2.78</v>
      </c>
      <c r="T13" s="266">
        <f t="shared" si="5"/>
        <v>0</v>
      </c>
      <c r="U13" s="333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3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2"/>
      <c r="AP13" s="332"/>
      <c r="AQ13" s="266">
        <f t="shared" si="12"/>
        <v>0</v>
      </c>
      <c r="AR13" s="266">
        <f t="shared" si="13"/>
        <v>0</v>
      </c>
      <c r="AS13" s="110"/>
      <c r="AT13" s="335"/>
      <c r="AU13" s="9"/>
      <c r="AV13" s="266"/>
      <c r="AW13" s="266">
        <f t="shared" si="14"/>
        <v>0</v>
      </c>
      <c r="AX13" s="266">
        <f t="shared" si="15"/>
        <v>0</v>
      </c>
      <c r="AY13" s="336"/>
      <c r="AZ13" s="337"/>
      <c r="BA13" s="337"/>
      <c r="BB13" s="337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8"/>
      <c r="BL13" s="338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61">
        <v>0</v>
      </c>
      <c r="BX13" s="332"/>
      <c r="BY13" s="54"/>
      <c r="BZ13" s="338"/>
      <c r="CA13" s="266">
        <f t="shared" si="24"/>
        <v>0</v>
      </c>
      <c r="CB13" s="266">
        <f t="shared" si="25"/>
        <v>0</v>
      </c>
      <c r="CC13" s="334"/>
      <c r="CD13" s="9"/>
      <c r="CE13" s="339"/>
      <c r="CF13" s="339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58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4"/>
      <c r="DB13" s="332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8"/>
      <c r="DJ13" s="266"/>
      <c r="DK13" s="266">
        <f t="shared" si="35"/>
        <v>0</v>
      </c>
      <c r="DL13" s="266">
        <f t="shared" si="36"/>
        <v>0</v>
      </c>
      <c r="DM13" s="332"/>
      <c r="DN13" s="332"/>
      <c r="DO13" s="332"/>
      <c r="DP13" s="332"/>
      <c r="DQ13" s="266">
        <f t="shared" si="37"/>
        <v>0</v>
      </c>
      <c r="DR13" s="266">
        <f t="shared" si="38"/>
        <v>0</v>
      </c>
      <c r="DS13" s="333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40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58">
        <v>17.53</v>
      </c>
      <c r="EX13" s="266"/>
      <c r="EY13" s="266"/>
      <c r="EZ13" s="266"/>
      <c r="FA13" s="266">
        <f t="shared" si="49"/>
        <v>17.53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6"/>
      <c r="HY13" s="346"/>
      <c r="HZ13" s="346"/>
      <c r="IA13" s="266">
        <f t="shared" si="72"/>
        <v>0</v>
      </c>
      <c r="IB13" s="266">
        <f t="shared" si="73"/>
        <v>0</v>
      </c>
      <c r="IC13" s="342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3"/>
      <c r="IL13" s="347"/>
      <c r="IM13" s="335">
        <f t="shared" si="77"/>
        <v>0</v>
      </c>
      <c r="IN13" s="335">
        <f t="shared" si="78"/>
        <v>0</v>
      </c>
      <c r="IO13" s="110">
        <v>0</v>
      </c>
      <c r="IP13" s="346"/>
      <c r="IQ13" s="335">
        <f t="shared" si="79"/>
        <v>0</v>
      </c>
      <c r="IR13" s="335">
        <f t="shared" si="80"/>
        <v>0</v>
      </c>
      <c r="IS13" s="341"/>
      <c r="IT13" s="341"/>
      <c r="IU13" s="344">
        <f t="shared" si="81"/>
        <v>0</v>
      </c>
      <c r="IV13" s="344">
        <f t="shared" si="82"/>
        <v>0</v>
      </c>
      <c r="IW13" s="344"/>
      <c r="IX13" s="344"/>
      <c r="IY13" s="344">
        <f t="shared" si="83"/>
        <v>0</v>
      </c>
      <c r="IZ13" s="344">
        <f t="shared" si="84"/>
        <v>0</v>
      </c>
      <c r="JA13" s="348"/>
      <c r="JB13" s="348"/>
      <c r="JC13" s="344">
        <f t="shared" si="85"/>
        <v>0</v>
      </c>
      <c r="JD13" s="344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2"/>
      <c r="F14" s="332"/>
      <c r="G14" s="266">
        <f t="shared" si="0"/>
        <v>0</v>
      </c>
      <c r="H14" s="266">
        <f t="shared" si="1"/>
        <v>0</v>
      </c>
      <c r="I14" s="333"/>
      <c r="J14" s="266"/>
      <c r="K14" s="266"/>
      <c r="L14" s="266"/>
      <c r="M14" s="266">
        <f t="shared" si="2"/>
        <v>0</v>
      </c>
      <c r="N14" s="266">
        <f t="shared" si="3"/>
        <v>0</v>
      </c>
      <c r="O14" s="358">
        <v>2.78</v>
      </c>
      <c r="P14" s="266"/>
      <c r="Q14" s="9"/>
      <c r="R14" s="266"/>
      <c r="S14" s="266">
        <f t="shared" si="4"/>
        <v>2.78</v>
      </c>
      <c r="T14" s="266">
        <f t="shared" si="5"/>
        <v>0</v>
      </c>
      <c r="U14" s="333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3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2"/>
      <c r="AP14" s="332"/>
      <c r="AQ14" s="266">
        <f t="shared" si="12"/>
        <v>0</v>
      </c>
      <c r="AR14" s="266">
        <f t="shared" si="13"/>
        <v>0</v>
      </c>
      <c r="AS14" s="110"/>
      <c r="AT14" s="335"/>
      <c r="AU14" s="9"/>
      <c r="AV14" s="266"/>
      <c r="AW14" s="266">
        <f t="shared" si="14"/>
        <v>0</v>
      </c>
      <c r="AX14" s="266">
        <f t="shared" si="15"/>
        <v>0</v>
      </c>
      <c r="AY14" s="336"/>
      <c r="AZ14" s="337"/>
      <c r="BA14" s="337"/>
      <c r="BB14" s="337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8"/>
      <c r="BL14" s="338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61">
        <v>0</v>
      </c>
      <c r="BX14" s="332"/>
      <c r="BY14" s="54"/>
      <c r="BZ14" s="338"/>
      <c r="CA14" s="266">
        <f t="shared" si="24"/>
        <v>0</v>
      </c>
      <c r="CB14" s="266">
        <f t="shared" si="25"/>
        <v>0</v>
      </c>
      <c r="CC14" s="334"/>
      <c r="CD14" s="9"/>
      <c r="CE14" s="339"/>
      <c r="CF14" s="339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58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4"/>
      <c r="DB14" s="332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8"/>
      <c r="DJ14" s="266"/>
      <c r="DK14" s="266">
        <f t="shared" si="35"/>
        <v>0</v>
      </c>
      <c r="DL14" s="266">
        <f t="shared" si="36"/>
        <v>0</v>
      </c>
      <c r="DM14" s="332"/>
      <c r="DN14" s="332"/>
      <c r="DO14" s="332"/>
      <c r="DP14" s="332"/>
      <c r="DQ14" s="266">
        <f t="shared" si="37"/>
        <v>0</v>
      </c>
      <c r="DR14" s="266">
        <f t="shared" si="38"/>
        <v>0</v>
      </c>
      <c r="DS14" s="333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40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58">
        <v>17.53</v>
      </c>
      <c r="EX14" s="266"/>
      <c r="EY14" s="266"/>
      <c r="EZ14" s="266"/>
      <c r="FA14" s="266">
        <f t="shared" si="49"/>
        <v>17.53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6"/>
      <c r="HY14" s="346"/>
      <c r="HZ14" s="346"/>
      <c r="IA14" s="266">
        <f t="shared" si="72"/>
        <v>0</v>
      </c>
      <c r="IB14" s="266">
        <f t="shared" si="73"/>
        <v>0</v>
      </c>
      <c r="IC14" s="342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3"/>
      <c r="IL14" s="347"/>
      <c r="IM14" s="335">
        <f t="shared" si="77"/>
        <v>0</v>
      </c>
      <c r="IN14" s="335">
        <f t="shared" si="78"/>
        <v>0</v>
      </c>
      <c r="IO14" s="110">
        <v>0</v>
      </c>
      <c r="IP14" s="346"/>
      <c r="IQ14" s="335">
        <f t="shared" si="79"/>
        <v>0</v>
      </c>
      <c r="IR14" s="335">
        <f t="shared" si="80"/>
        <v>0</v>
      </c>
      <c r="IS14" s="341"/>
      <c r="IT14" s="341"/>
      <c r="IU14" s="344">
        <f t="shared" si="81"/>
        <v>0</v>
      </c>
      <c r="IV14" s="344">
        <f t="shared" si="82"/>
        <v>0</v>
      </c>
      <c r="IW14" s="344"/>
      <c r="IX14" s="344"/>
      <c r="IY14" s="344">
        <f t="shared" si="83"/>
        <v>0</v>
      </c>
      <c r="IZ14" s="344">
        <f t="shared" si="84"/>
        <v>0</v>
      </c>
      <c r="JA14" s="348"/>
      <c r="JB14" s="348"/>
      <c r="JC14" s="344">
        <f t="shared" si="85"/>
        <v>0</v>
      </c>
      <c r="JD14" s="344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2"/>
      <c r="F15" s="332"/>
      <c r="G15" s="266">
        <f t="shared" si="0"/>
        <v>0</v>
      </c>
      <c r="H15" s="266">
        <f t="shared" si="1"/>
        <v>0</v>
      </c>
      <c r="I15" s="333"/>
      <c r="J15" s="266"/>
      <c r="K15" s="266"/>
      <c r="L15" s="266"/>
      <c r="M15" s="266">
        <f t="shared" si="2"/>
        <v>0</v>
      </c>
      <c r="N15" s="266">
        <f t="shared" si="3"/>
        <v>0</v>
      </c>
      <c r="O15" s="358">
        <v>2.78</v>
      </c>
      <c r="P15" s="266"/>
      <c r="Q15" s="9"/>
      <c r="R15" s="266"/>
      <c r="S15" s="266">
        <f t="shared" si="4"/>
        <v>2.78</v>
      </c>
      <c r="T15" s="266">
        <f t="shared" si="5"/>
        <v>0</v>
      </c>
      <c r="U15" s="333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9"/>
      <c r="AC15" s="350"/>
      <c r="AD15" s="266"/>
      <c r="AE15" s="266">
        <f t="shared" si="8"/>
        <v>0</v>
      </c>
      <c r="AF15" s="266">
        <f t="shared" si="9"/>
        <v>0</v>
      </c>
      <c r="AG15" s="333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2"/>
      <c r="AP15" s="332"/>
      <c r="AQ15" s="266">
        <f t="shared" si="12"/>
        <v>0</v>
      </c>
      <c r="AR15" s="266">
        <f t="shared" si="13"/>
        <v>0</v>
      </c>
      <c r="AS15" s="110"/>
      <c r="AT15" s="335"/>
      <c r="AU15" s="9"/>
      <c r="AV15" s="266"/>
      <c r="AW15" s="266">
        <f t="shared" si="14"/>
        <v>0</v>
      </c>
      <c r="AX15" s="266">
        <f t="shared" si="15"/>
        <v>0</v>
      </c>
      <c r="AY15" s="336"/>
      <c r="AZ15" s="337"/>
      <c r="BA15" s="337"/>
      <c r="BB15" s="337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8"/>
      <c r="BL15" s="338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61">
        <v>0</v>
      </c>
      <c r="BX15" s="332"/>
      <c r="BY15" s="54"/>
      <c r="BZ15" s="338"/>
      <c r="CA15" s="266">
        <f t="shared" si="24"/>
        <v>0</v>
      </c>
      <c r="CB15" s="266">
        <f t="shared" si="25"/>
        <v>0</v>
      </c>
      <c r="CC15" s="334"/>
      <c r="CD15" s="9"/>
      <c r="CE15" s="339"/>
      <c r="CF15" s="339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58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4"/>
      <c r="DB15" s="332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8"/>
      <c r="DJ15" s="266"/>
      <c r="DK15" s="266">
        <f t="shared" si="35"/>
        <v>0</v>
      </c>
      <c r="DL15" s="266">
        <f t="shared" si="36"/>
        <v>0</v>
      </c>
      <c r="DM15" s="332"/>
      <c r="DN15" s="332"/>
      <c r="DO15" s="332"/>
      <c r="DP15" s="332"/>
      <c r="DQ15" s="266">
        <f t="shared" si="37"/>
        <v>0</v>
      </c>
      <c r="DR15" s="266">
        <f t="shared" si="38"/>
        <v>0</v>
      </c>
      <c r="DS15" s="333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40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58">
        <v>17.53</v>
      </c>
      <c r="EX15" s="266"/>
      <c r="EY15" s="266"/>
      <c r="EZ15" s="266"/>
      <c r="FA15" s="266">
        <f t="shared" si="49"/>
        <v>17.53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6"/>
      <c r="HY15" s="346"/>
      <c r="HZ15" s="346"/>
      <c r="IA15" s="266">
        <f t="shared" si="72"/>
        <v>0</v>
      </c>
      <c r="IB15" s="266">
        <f t="shared" si="73"/>
        <v>0</v>
      </c>
      <c r="IC15" s="342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3"/>
      <c r="IL15" s="347"/>
      <c r="IM15" s="335">
        <f t="shared" si="77"/>
        <v>0</v>
      </c>
      <c r="IN15" s="335">
        <f t="shared" si="78"/>
        <v>0</v>
      </c>
      <c r="IO15" s="110">
        <v>0</v>
      </c>
      <c r="IP15" s="346"/>
      <c r="IQ15" s="335">
        <f t="shared" si="79"/>
        <v>0</v>
      </c>
      <c r="IR15" s="335">
        <f t="shared" si="80"/>
        <v>0</v>
      </c>
      <c r="IS15" s="341"/>
      <c r="IT15" s="341"/>
      <c r="IU15" s="344">
        <f t="shared" si="81"/>
        <v>0</v>
      </c>
      <c r="IV15" s="344">
        <f t="shared" si="82"/>
        <v>0</v>
      </c>
      <c r="IW15" s="344"/>
      <c r="IX15" s="344"/>
      <c r="IY15" s="344">
        <f t="shared" si="83"/>
        <v>0</v>
      </c>
      <c r="IZ15" s="344">
        <f t="shared" si="84"/>
        <v>0</v>
      </c>
      <c r="JA15" s="348"/>
      <c r="JB15" s="348"/>
      <c r="JC15" s="344">
        <f t="shared" si="85"/>
        <v>0</v>
      </c>
      <c r="JD15" s="344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2"/>
      <c r="F16" s="332"/>
      <c r="G16" s="266">
        <f t="shared" si="0"/>
        <v>0</v>
      </c>
      <c r="H16" s="266">
        <f t="shared" si="1"/>
        <v>0</v>
      </c>
      <c r="I16" s="333"/>
      <c r="J16" s="266"/>
      <c r="K16" s="266"/>
      <c r="L16" s="266"/>
      <c r="M16" s="266">
        <f t="shared" si="2"/>
        <v>0</v>
      </c>
      <c r="N16" s="266">
        <f t="shared" si="3"/>
        <v>0</v>
      </c>
      <c r="O16" s="358">
        <v>2.78</v>
      </c>
      <c r="P16" s="266"/>
      <c r="Q16" s="9"/>
      <c r="R16" s="266"/>
      <c r="S16" s="266">
        <f t="shared" si="4"/>
        <v>2.78</v>
      </c>
      <c r="T16" s="266">
        <f t="shared" si="5"/>
        <v>0</v>
      </c>
      <c r="U16" s="333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9"/>
      <c r="AC16" s="350"/>
      <c r="AD16" s="266"/>
      <c r="AE16" s="266">
        <f t="shared" si="8"/>
        <v>0</v>
      </c>
      <c r="AF16" s="266">
        <f t="shared" si="9"/>
        <v>0</v>
      </c>
      <c r="AG16" s="333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2"/>
      <c r="AP16" s="332"/>
      <c r="AQ16" s="266">
        <f t="shared" si="12"/>
        <v>0</v>
      </c>
      <c r="AR16" s="266">
        <f t="shared" si="13"/>
        <v>0</v>
      </c>
      <c r="AS16" s="110"/>
      <c r="AT16" s="335"/>
      <c r="AU16" s="9"/>
      <c r="AV16" s="266"/>
      <c r="AW16" s="266">
        <f t="shared" si="14"/>
        <v>0</v>
      </c>
      <c r="AX16" s="266">
        <f t="shared" si="15"/>
        <v>0</v>
      </c>
      <c r="AY16" s="336"/>
      <c r="AZ16" s="337"/>
      <c r="BA16" s="337"/>
      <c r="BB16" s="337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8"/>
      <c r="BL16" s="338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61">
        <v>0</v>
      </c>
      <c r="BX16" s="332"/>
      <c r="BY16" s="54"/>
      <c r="BZ16" s="338"/>
      <c r="CA16" s="266">
        <f t="shared" si="24"/>
        <v>0</v>
      </c>
      <c r="CB16" s="266">
        <f t="shared" si="25"/>
        <v>0</v>
      </c>
      <c r="CC16" s="334"/>
      <c r="CD16" s="9"/>
      <c r="CE16" s="339"/>
      <c r="CF16" s="339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58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4"/>
      <c r="DB16" s="332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8"/>
      <c r="DJ16" s="266"/>
      <c r="DK16" s="266">
        <f t="shared" si="35"/>
        <v>0</v>
      </c>
      <c r="DL16" s="266">
        <f t="shared" si="36"/>
        <v>0</v>
      </c>
      <c r="DM16" s="332"/>
      <c r="DN16" s="332"/>
      <c r="DO16" s="332"/>
      <c r="DP16" s="332"/>
      <c r="DQ16" s="266">
        <f t="shared" si="37"/>
        <v>0</v>
      </c>
      <c r="DR16" s="266">
        <f t="shared" si="38"/>
        <v>0</v>
      </c>
      <c r="DS16" s="333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40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58">
        <v>17.53</v>
      </c>
      <c r="EX16" s="266"/>
      <c r="EY16" s="266"/>
      <c r="EZ16" s="266"/>
      <c r="FA16" s="266">
        <f t="shared" si="49"/>
        <v>17.53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6"/>
      <c r="HY16" s="346"/>
      <c r="HZ16" s="346"/>
      <c r="IA16" s="266">
        <f t="shared" si="72"/>
        <v>0</v>
      </c>
      <c r="IB16" s="266">
        <f t="shared" si="73"/>
        <v>0</v>
      </c>
      <c r="IC16" s="342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3"/>
      <c r="IL16" s="347"/>
      <c r="IM16" s="335">
        <f t="shared" si="77"/>
        <v>0</v>
      </c>
      <c r="IN16" s="335">
        <f t="shared" si="78"/>
        <v>0</v>
      </c>
      <c r="IO16" s="110">
        <v>0</v>
      </c>
      <c r="IP16" s="346"/>
      <c r="IQ16" s="335">
        <f t="shared" si="79"/>
        <v>0</v>
      </c>
      <c r="IR16" s="335">
        <f t="shared" si="80"/>
        <v>0</v>
      </c>
      <c r="IS16" s="341"/>
      <c r="IT16" s="341"/>
      <c r="IU16" s="344">
        <f t="shared" si="81"/>
        <v>0</v>
      </c>
      <c r="IV16" s="344">
        <f t="shared" si="82"/>
        <v>0</v>
      </c>
      <c r="IW16" s="344"/>
      <c r="IX16" s="344"/>
      <c r="IY16" s="344">
        <f t="shared" si="83"/>
        <v>0</v>
      </c>
      <c r="IZ16" s="344">
        <f t="shared" si="84"/>
        <v>0</v>
      </c>
      <c r="JA16" s="348"/>
      <c r="JB16" s="348"/>
      <c r="JC16" s="344">
        <f t="shared" si="85"/>
        <v>0</v>
      </c>
      <c r="JD16" s="344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2"/>
      <c r="F17" s="332"/>
      <c r="G17" s="266">
        <f t="shared" si="0"/>
        <v>0</v>
      </c>
      <c r="H17" s="266">
        <f t="shared" si="1"/>
        <v>0</v>
      </c>
      <c r="I17" s="333"/>
      <c r="J17" s="266"/>
      <c r="K17" s="266"/>
      <c r="L17" s="266"/>
      <c r="M17" s="266">
        <f t="shared" si="2"/>
        <v>0</v>
      </c>
      <c r="N17" s="266">
        <f t="shared" si="3"/>
        <v>0</v>
      </c>
      <c r="O17" s="358">
        <v>2.78</v>
      </c>
      <c r="P17" s="266"/>
      <c r="Q17" s="9"/>
      <c r="R17" s="266"/>
      <c r="S17" s="266">
        <f t="shared" si="4"/>
        <v>2.78</v>
      </c>
      <c r="T17" s="266">
        <f t="shared" si="5"/>
        <v>0</v>
      </c>
      <c r="U17" s="333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9"/>
      <c r="AC17" s="350"/>
      <c r="AD17" s="266"/>
      <c r="AE17" s="266">
        <f t="shared" si="8"/>
        <v>0</v>
      </c>
      <c r="AF17" s="266">
        <f t="shared" si="9"/>
        <v>0</v>
      </c>
      <c r="AG17" s="333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2"/>
      <c r="AP17" s="332"/>
      <c r="AQ17" s="266">
        <f t="shared" si="12"/>
        <v>0</v>
      </c>
      <c r="AR17" s="266">
        <f t="shared" si="13"/>
        <v>0</v>
      </c>
      <c r="AS17" s="110"/>
      <c r="AT17" s="335"/>
      <c r="AU17" s="9"/>
      <c r="AV17" s="266"/>
      <c r="AW17" s="266">
        <f t="shared" si="14"/>
        <v>0</v>
      </c>
      <c r="AX17" s="266">
        <f t="shared" si="15"/>
        <v>0</v>
      </c>
      <c r="AY17" s="336"/>
      <c r="AZ17" s="337"/>
      <c r="BA17" s="337"/>
      <c r="BB17" s="337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8"/>
      <c r="BL17" s="338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61">
        <v>0</v>
      </c>
      <c r="BX17" s="332"/>
      <c r="BY17" s="54"/>
      <c r="BZ17" s="338"/>
      <c r="CA17" s="266">
        <f t="shared" si="24"/>
        <v>0</v>
      </c>
      <c r="CB17" s="266">
        <f t="shared" si="25"/>
        <v>0</v>
      </c>
      <c r="CC17" s="334"/>
      <c r="CD17" s="9"/>
      <c r="CE17" s="339"/>
      <c r="CF17" s="339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58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4"/>
      <c r="DB17" s="332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8"/>
      <c r="DJ17" s="266"/>
      <c r="DK17" s="266">
        <f t="shared" si="35"/>
        <v>0</v>
      </c>
      <c r="DL17" s="266">
        <f t="shared" si="36"/>
        <v>0</v>
      </c>
      <c r="DM17" s="332"/>
      <c r="DN17" s="332"/>
      <c r="DO17" s="332"/>
      <c r="DP17" s="332"/>
      <c r="DQ17" s="266">
        <f t="shared" si="37"/>
        <v>0</v>
      </c>
      <c r="DR17" s="266">
        <f t="shared" si="38"/>
        <v>0</v>
      </c>
      <c r="DS17" s="333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40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58">
        <v>17.53</v>
      </c>
      <c r="EX17" s="266"/>
      <c r="EY17" s="266"/>
      <c r="EZ17" s="266"/>
      <c r="FA17" s="266">
        <f t="shared" si="49"/>
        <v>17.53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6"/>
      <c r="HY17" s="346"/>
      <c r="HZ17" s="346"/>
      <c r="IA17" s="266">
        <f t="shared" si="72"/>
        <v>0</v>
      </c>
      <c r="IB17" s="266">
        <f t="shared" si="73"/>
        <v>0</v>
      </c>
      <c r="IC17" s="342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3"/>
      <c r="IL17" s="347"/>
      <c r="IM17" s="335">
        <f t="shared" si="77"/>
        <v>0</v>
      </c>
      <c r="IN17" s="335">
        <f t="shared" si="78"/>
        <v>0</v>
      </c>
      <c r="IO17" s="110">
        <v>0</v>
      </c>
      <c r="IP17" s="346"/>
      <c r="IQ17" s="335">
        <f t="shared" si="79"/>
        <v>0</v>
      </c>
      <c r="IR17" s="335">
        <f t="shared" si="80"/>
        <v>0</v>
      </c>
      <c r="IS17" s="341"/>
      <c r="IT17" s="341"/>
      <c r="IU17" s="344">
        <f t="shared" si="81"/>
        <v>0</v>
      </c>
      <c r="IV17" s="344">
        <f t="shared" si="82"/>
        <v>0</v>
      </c>
      <c r="IW17" s="344"/>
      <c r="IX17" s="344"/>
      <c r="IY17" s="344">
        <f t="shared" si="83"/>
        <v>0</v>
      </c>
      <c r="IZ17" s="344">
        <f t="shared" si="84"/>
        <v>0</v>
      </c>
      <c r="JA17" s="348"/>
      <c r="JB17" s="348"/>
      <c r="JC17" s="344">
        <f t="shared" si="85"/>
        <v>0</v>
      </c>
      <c r="JD17" s="344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2"/>
      <c r="F18" s="332"/>
      <c r="G18" s="266">
        <f t="shared" si="0"/>
        <v>0</v>
      </c>
      <c r="H18" s="266">
        <f t="shared" si="1"/>
        <v>0</v>
      </c>
      <c r="I18" s="333"/>
      <c r="J18" s="266"/>
      <c r="K18" s="266"/>
      <c r="L18" s="266"/>
      <c r="M18" s="266">
        <f t="shared" si="2"/>
        <v>0</v>
      </c>
      <c r="N18" s="266">
        <f t="shared" si="3"/>
        <v>0</v>
      </c>
      <c r="O18" s="358">
        <v>2.78</v>
      </c>
      <c r="P18" s="266"/>
      <c r="Q18" s="9"/>
      <c r="R18" s="266"/>
      <c r="S18" s="266">
        <f t="shared" si="4"/>
        <v>2.78</v>
      </c>
      <c r="T18" s="266">
        <f t="shared" si="5"/>
        <v>0</v>
      </c>
      <c r="U18" s="333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9"/>
      <c r="AC18" s="350"/>
      <c r="AD18" s="266"/>
      <c r="AE18" s="266">
        <f t="shared" si="8"/>
        <v>0</v>
      </c>
      <c r="AF18" s="266">
        <f t="shared" si="9"/>
        <v>0</v>
      </c>
      <c r="AG18" s="333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2"/>
      <c r="AP18" s="332"/>
      <c r="AQ18" s="266">
        <f t="shared" si="12"/>
        <v>0</v>
      </c>
      <c r="AR18" s="266">
        <f t="shared" si="13"/>
        <v>0</v>
      </c>
      <c r="AS18" s="110"/>
      <c r="AT18" s="335"/>
      <c r="AU18" s="9"/>
      <c r="AV18" s="266"/>
      <c r="AW18" s="266">
        <f t="shared" si="14"/>
        <v>0</v>
      </c>
      <c r="AX18" s="266">
        <f t="shared" si="15"/>
        <v>0</v>
      </c>
      <c r="AY18" s="336"/>
      <c r="AZ18" s="337"/>
      <c r="BA18" s="337"/>
      <c r="BB18" s="337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8"/>
      <c r="BL18" s="338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61">
        <v>0</v>
      </c>
      <c r="BX18" s="332"/>
      <c r="BY18" s="54"/>
      <c r="BZ18" s="338"/>
      <c r="CA18" s="266">
        <f t="shared" si="24"/>
        <v>0</v>
      </c>
      <c r="CB18" s="266">
        <f t="shared" si="25"/>
        <v>0</v>
      </c>
      <c r="CC18" s="334"/>
      <c r="CD18" s="9"/>
      <c r="CE18" s="339"/>
      <c r="CF18" s="339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58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4"/>
      <c r="DB18" s="332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8"/>
      <c r="DJ18" s="266"/>
      <c r="DK18" s="266">
        <f t="shared" si="35"/>
        <v>0</v>
      </c>
      <c r="DL18" s="266">
        <f t="shared" si="36"/>
        <v>0</v>
      </c>
      <c r="DM18" s="332"/>
      <c r="DN18" s="332"/>
      <c r="DO18" s="332"/>
      <c r="DP18" s="332"/>
      <c r="DQ18" s="266">
        <f t="shared" si="37"/>
        <v>0</v>
      </c>
      <c r="DR18" s="266">
        <f t="shared" si="38"/>
        <v>0</v>
      </c>
      <c r="DS18" s="333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40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58">
        <v>17.53</v>
      </c>
      <c r="EX18" s="266"/>
      <c r="EY18" s="266"/>
      <c r="EZ18" s="266"/>
      <c r="FA18" s="266">
        <f t="shared" si="49"/>
        <v>17.53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6"/>
      <c r="HY18" s="346"/>
      <c r="HZ18" s="346"/>
      <c r="IA18" s="266">
        <f t="shared" si="72"/>
        <v>0</v>
      </c>
      <c r="IB18" s="266">
        <f t="shared" si="73"/>
        <v>0</v>
      </c>
      <c r="IC18" s="342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3"/>
      <c r="IL18" s="347"/>
      <c r="IM18" s="335">
        <f t="shared" si="77"/>
        <v>0</v>
      </c>
      <c r="IN18" s="335">
        <f t="shared" si="78"/>
        <v>0</v>
      </c>
      <c r="IO18" s="110">
        <v>0</v>
      </c>
      <c r="IP18" s="346"/>
      <c r="IQ18" s="335">
        <f t="shared" si="79"/>
        <v>0</v>
      </c>
      <c r="IR18" s="335">
        <f t="shared" si="80"/>
        <v>0</v>
      </c>
      <c r="IS18" s="341"/>
      <c r="IT18" s="341"/>
      <c r="IU18" s="344">
        <f t="shared" si="81"/>
        <v>0</v>
      </c>
      <c r="IV18" s="344">
        <f t="shared" si="82"/>
        <v>0</v>
      </c>
      <c r="IW18" s="344"/>
      <c r="IX18" s="344"/>
      <c r="IY18" s="344">
        <f t="shared" si="83"/>
        <v>0</v>
      </c>
      <c r="IZ18" s="344">
        <f t="shared" si="84"/>
        <v>0</v>
      </c>
      <c r="JA18" s="348"/>
      <c r="JB18" s="348"/>
      <c r="JC18" s="344">
        <f t="shared" si="85"/>
        <v>0</v>
      </c>
      <c r="JD18" s="344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2"/>
      <c r="F19" s="332"/>
      <c r="G19" s="266">
        <f t="shared" si="0"/>
        <v>0</v>
      </c>
      <c r="H19" s="266">
        <f t="shared" si="1"/>
        <v>0</v>
      </c>
      <c r="I19" s="333"/>
      <c r="J19" s="266"/>
      <c r="K19" s="266"/>
      <c r="L19" s="266"/>
      <c r="M19" s="266">
        <f t="shared" si="2"/>
        <v>0</v>
      </c>
      <c r="N19" s="266">
        <f t="shared" si="3"/>
        <v>0</v>
      </c>
      <c r="O19" s="358">
        <v>2.78</v>
      </c>
      <c r="P19" s="266"/>
      <c r="Q19" s="9"/>
      <c r="R19" s="266"/>
      <c r="S19" s="266">
        <f t="shared" si="4"/>
        <v>2.78</v>
      </c>
      <c r="T19" s="266">
        <f t="shared" si="5"/>
        <v>0</v>
      </c>
      <c r="U19" s="333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9"/>
      <c r="AC19" s="350"/>
      <c r="AD19" s="266"/>
      <c r="AE19" s="266">
        <f t="shared" si="8"/>
        <v>0</v>
      </c>
      <c r="AF19" s="266">
        <f t="shared" si="9"/>
        <v>0</v>
      </c>
      <c r="AG19" s="333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2"/>
      <c r="AP19" s="332"/>
      <c r="AQ19" s="266">
        <f t="shared" si="12"/>
        <v>0</v>
      </c>
      <c r="AR19" s="266">
        <f t="shared" si="13"/>
        <v>0</v>
      </c>
      <c r="AS19" s="110"/>
      <c r="AT19" s="335"/>
      <c r="AU19" s="9"/>
      <c r="AV19" s="266"/>
      <c r="AW19" s="266">
        <f t="shared" si="14"/>
        <v>0</v>
      </c>
      <c r="AX19" s="266">
        <f t="shared" si="15"/>
        <v>0</v>
      </c>
      <c r="AY19" s="336"/>
      <c r="AZ19" s="337"/>
      <c r="BA19" s="337"/>
      <c r="BB19" s="337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8"/>
      <c r="BL19" s="338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61">
        <v>0</v>
      </c>
      <c r="BX19" s="332"/>
      <c r="BY19" s="54"/>
      <c r="BZ19" s="338"/>
      <c r="CA19" s="266">
        <f t="shared" si="24"/>
        <v>0</v>
      </c>
      <c r="CB19" s="266">
        <f t="shared" si="25"/>
        <v>0</v>
      </c>
      <c r="CC19" s="334"/>
      <c r="CD19" s="9"/>
      <c r="CE19" s="339"/>
      <c r="CF19" s="339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58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4"/>
      <c r="DB19" s="332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8"/>
      <c r="DJ19" s="266"/>
      <c r="DK19" s="266">
        <f t="shared" si="35"/>
        <v>0</v>
      </c>
      <c r="DL19" s="266">
        <f t="shared" si="36"/>
        <v>0</v>
      </c>
      <c r="DM19" s="332"/>
      <c r="DN19" s="332"/>
      <c r="DO19" s="332"/>
      <c r="DP19" s="332"/>
      <c r="DQ19" s="266">
        <f t="shared" si="37"/>
        <v>0</v>
      </c>
      <c r="DR19" s="266">
        <f t="shared" si="38"/>
        <v>0</v>
      </c>
      <c r="DS19" s="333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40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58">
        <v>17.53</v>
      </c>
      <c r="EX19" s="266"/>
      <c r="EY19" s="266"/>
      <c r="EZ19" s="266"/>
      <c r="FA19" s="266">
        <f t="shared" si="49"/>
        <v>17.53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6"/>
      <c r="HY19" s="346"/>
      <c r="HZ19" s="346"/>
      <c r="IA19" s="266">
        <f t="shared" si="72"/>
        <v>0</v>
      </c>
      <c r="IB19" s="266">
        <f t="shared" si="73"/>
        <v>0</v>
      </c>
      <c r="IC19" s="342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3"/>
      <c r="IL19" s="347"/>
      <c r="IM19" s="335">
        <f t="shared" si="77"/>
        <v>0</v>
      </c>
      <c r="IN19" s="335">
        <f t="shared" si="78"/>
        <v>0</v>
      </c>
      <c r="IO19" s="110">
        <v>0</v>
      </c>
      <c r="IP19" s="346"/>
      <c r="IQ19" s="335">
        <f t="shared" si="79"/>
        <v>0</v>
      </c>
      <c r="IR19" s="335">
        <f t="shared" si="80"/>
        <v>0</v>
      </c>
      <c r="IS19" s="341"/>
      <c r="IT19" s="341"/>
      <c r="IU19" s="344">
        <f t="shared" si="81"/>
        <v>0</v>
      </c>
      <c r="IV19" s="344">
        <f t="shared" si="82"/>
        <v>0</v>
      </c>
      <c r="IW19" s="344"/>
      <c r="IX19" s="344"/>
      <c r="IY19" s="344">
        <f t="shared" si="83"/>
        <v>0</v>
      </c>
      <c r="IZ19" s="344">
        <f t="shared" si="84"/>
        <v>0</v>
      </c>
      <c r="JA19" s="348"/>
      <c r="JB19" s="348"/>
      <c r="JC19" s="344">
        <f t="shared" si="85"/>
        <v>0</v>
      </c>
      <c r="JD19" s="344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2"/>
      <c r="F20" s="332"/>
      <c r="G20" s="266">
        <f t="shared" si="0"/>
        <v>0</v>
      </c>
      <c r="H20" s="266">
        <f t="shared" si="1"/>
        <v>0</v>
      </c>
      <c r="I20" s="333"/>
      <c r="J20" s="266"/>
      <c r="K20" s="266"/>
      <c r="L20" s="266"/>
      <c r="M20" s="266">
        <f t="shared" si="2"/>
        <v>0</v>
      </c>
      <c r="N20" s="266">
        <f t="shared" si="3"/>
        <v>0</v>
      </c>
      <c r="O20" s="358">
        <v>2.78</v>
      </c>
      <c r="P20" s="266"/>
      <c r="Q20" s="9"/>
      <c r="R20" s="266"/>
      <c r="S20" s="266">
        <f t="shared" si="4"/>
        <v>2.78</v>
      </c>
      <c r="T20" s="266">
        <f t="shared" si="5"/>
        <v>0</v>
      </c>
      <c r="U20" s="333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9"/>
      <c r="AC20" s="350"/>
      <c r="AD20" s="266"/>
      <c r="AE20" s="266">
        <f t="shared" si="8"/>
        <v>0</v>
      </c>
      <c r="AF20" s="266">
        <f t="shared" si="9"/>
        <v>0</v>
      </c>
      <c r="AG20" s="333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2"/>
      <c r="AP20" s="332"/>
      <c r="AQ20" s="266">
        <f t="shared" si="12"/>
        <v>0</v>
      </c>
      <c r="AR20" s="266">
        <f t="shared" si="13"/>
        <v>0</v>
      </c>
      <c r="AS20" s="110"/>
      <c r="AT20" s="335"/>
      <c r="AU20" s="9"/>
      <c r="AV20" s="266"/>
      <c r="AW20" s="266">
        <f t="shared" si="14"/>
        <v>0</v>
      </c>
      <c r="AX20" s="266">
        <f t="shared" si="15"/>
        <v>0</v>
      </c>
      <c r="AY20" s="336"/>
      <c r="AZ20" s="337"/>
      <c r="BA20" s="337"/>
      <c r="BB20" s="337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8"/>
      <c r="BL20" s="338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61">
        <v>0</v>
      </c>
      <c r="BX20" s="332"/>
      <c r="BY20" s="54"/>
      <c r="BZ20" s="338"/>
      <c r="CA20" s="266">
        <f t="shared" si="24"/>
        <v>0</v>
      </c>
      <c r="CB20" s="266">
        <f t="shared" si="25"/>
        <v>0</v>
      </c>
      <c r="CC20" s="334"/>
      <c r="CD20" s="9"/>
      <c r="CE20" s="339"/>
      <c r="CF20" s="339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58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4"/>
      <c r="DB20" s="332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8"/>
      <c r="DJ20" s="266"/>
      <c r="DK20" s="266">
        <f t="shared" si="35"/>
        <v>0</v>
      </c>
      <c r="DL20" s="266">
        <f t="shared" si="36"/>
        <v>0</v>
      </c>
      <c r="DM20" s="332"/>
      <c r="DN20" s="332"/>
      <c r="DO20" s="332"/>
      <c r="DP20" s="332"/>
      <c r="DQ20" s="266">
        <f t="shared" si="37"/>
        <v>0</v>
      </c>
      <c r="DR20" s="266">
        <f t="shared" si="38"/>
        <v>0</v>
      </c>
      <c r="DS20" s="333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40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58">
        <v>17.53</v>
      </c>
      <c r="EX20" s="266"/>
      <c r="EY20" s="266"/>
      <c r="EZ20" s="266"/>
      <c r="FA20" s="266">
        <f t="shared" si="49"/>
        <v>17.53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6"/>
      <c r="HY20" s="346"/>
      <c r="HZ20" s="346"/>
      <c r="IA20" s="266">
        <f t="shared" si="72"/>
        <v>0</v>
      </c>
      <c r="IB20" s="266">
        <f t="shared" si="73"/>
        <v>0</v>
      </c>
      <c r="IC20" s="342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3"/>
      <c r="IL20" s="347"/>
      <c r="IM20" s="335">
        <f t="shared" si="77"/>
        <v>0</v>
      </c>
      <c r="IN20" s="335">
        <f t="shared" si="78"/>
        <v>0</v>
      </c>
      <c r="IO20" s="110">
        <v>0</v>
      </c>
      <c r="IP20" s="346"/>
      <c r="IQ20" s="335">
        <f t="shared" si="79"/>
        <v>0</v>
      </c>
      <c r="IR20" s="335">
        <f t="shared" si="80"/>
        <v>0</v>
      </c>
      <c r="IS20" s="341"/>
      <c r="IT20" s="341"/>
      <c r="IU20" s="344">
        <f>IS20</f>
        <v>0</v>
      </c>
      <c r="IV20" s="348">
        <f>IT20</f>
        <v>0</v>
      </c>
      <c r="IW20" s="344"/>
      <c r="IX20" s="344"/>
      <c r="IY20" s="344">
        <f t="shared" si="83"/>
        <v>0</v>
      </c>
      <c r="IZ20" s="344">
        <f t="shared" si="84"/>
        <v>0</v>
      </c>
      <c r="JA20" s="348"/>
      <c r="JB20" s="348"/>
      <c r="JC20" s="344">
        <f t="shared" si="85"/>
        <v>0</v>
      </c>
      <c r="JD20" s="344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2"/>
      <c r="F21" s="332"/>
      <c r="G21" s="266">
        <f t="shared" si="0"/>
        <v>0</v>
      </c>
      <c r="H21" s="266">
        <f t="shared" si="1"/>
        <v>0</v>
      </c>
      <c r="I21" s="333"/>
      <c r="J21" s="266"/>
      <c r="K21" s="266"/>
      <c r="L21" s="266"/>
      <c r="M21" s="266">
        <f t="shared" si="2"/>
        <v>0</v>
      </c>
      <c r="N21" s="266">
        <f t="shared" si="3"/>
        <v>0</v>
      </c>
      <c r="O21" s="358">
        <v>2.78</v>
      </c>
      <c r="P21" s="266"/>
      <c r="Q21" s="9"/>
      <c r="R21" s="266"/>
      <c r="S21" s="266">
        <f t="shared" si="4"/>
        <v>2.78</v>
      </c>
      <c r="T21" s="266">
        <f t="shared" si="5"/>
        <v>0</v>
      </c>
      <c r="U21" s="333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9"/>
      <c r="AC21" s="350"/>
      <c r="AD21" s="266"/>
      <c r="AE21" s="266">
        <f t="shared" si="8"/>
        <v>0</v>
      </c>
      <c r="AF21" s="266">
        <f t="shared" si="9"/>
        <v>0</v>
      </c>
      <c r="AG21" s="333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2"/>
      <c r="AP21" s="332"/>
      <c r="AQ21" s="266">
        <f t="shared" si="12"/>
        <v>0</v>
      </c>
      <c r="AR21" s="266">
        <f t="shared" si="13"/>
        <v>0</v>
      </c>
      <c r="AS21" s="110"/>
      <c r="AT21" s="335"/>
      <c r="AU21" s="9"/>
      <c r="AV21" s="266"/>
      <c r="AW21" s="266">
        <f t="shared" si="14"/>
        <v>0</v>
      </c>
      <c r="AX21" s="266">
        <f t="shared" si="15"/>
        <v>0</v>
      </c>
      <c r="AY21" s="336"/>
      <c r="AZ21" s="337"/>
      <c r="BA21" s="337"/>
      <c r="BB21" s="337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8"/>
      <c r="BL21" s="338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61">
        <v>0</v>
      </c>
      <c r="BX21" s="332"/>
      <c r="BY21" s="54"/>
      <c r="BZ21" s="338"/>
      <c r="CA21" s="266">
        <f t="shared" si="24"/>
        <v>0</v>
      </c>
      <c r="CB21" s="266">
        <f t="shared" si="25"/>
        <v>0</v>
      </c>
      <c r="CC21" s="334"/>
      <c r="CD21" s="9"/>
      <c r="CE21" s="339"/>
      <c r="CF21" s="339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58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4"/>
      <c r="DB21" s="332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8"/>
      <c r="DJ21" s="266"/>
      <c r="DK21" s="266">
        <f t="shared" si="35"/>
        <v>0</v>
      </c>
      <c r="DL21" s="266">
        <f t="shared" si="36"/>
        <v>0</v>
      </c>
      <c r="DM21" s="332"/>
      <c r="DN21" s="332"/>
      <c r="DO21" s="332"/>
      <c r="DP21" s="332"/>
      <c r="DQ21" s="266">
        <f t="shared" si="37"/>
        <v>0</v>
      </c>
      <c r="DR21" s="266">
        <f t="shared" si="38"/>
        <v>0</v>
      </c>
      <c r="DS21" s="333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40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58">
        <v>17.53</v>
      </c>
      <c r="EX21" s="266"/>
      <c r="EY21" s="266"/>
      <c r="EZ21" s="266"/>
      <c r="FA21" s="266">
        <f t="shared" si="49"/>
        <v>17.53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6"/>
      <c r="HY21" s="346"/>
      <c r="HZ21" s="346"/>
      <c r="IA21" s="266">
        <f t="shared" si="72"/>
        <v>0</v>
      </c>
      <c r="IB21" s="266">
        <f t="shared" si="73"/>
        <v>0</v>
      </c>
      <c r="IC21" s="342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3"/>
      <c r="IL21" s="347"/>
      <c r="IM21" s="335">
        <f t="shared" si="77"/>
        <v>0</v>
      </c>
      <c r="IN21" s="335">
        <f t="shared" si="78"/>
        <v>0</v>
      </c>
      <c r="IO21" s="110">
        <v>0</v>
      </c>
      <c r="IP21" s="346"/>
      <c r="IQ21" s="335">
        <f t="shared" si="79"/>
        <v>0</v>
      </c>
      <c r="IR21" s="335">
        <f t="shared" si="80"/>
        <v>0</v>
      </c>
      <c r="IS21" s="341"/>
      <c r="IT21" s="341"/>
      <c r="IU21" s="344">
        <f t="shared" ref="IU21:IU84" si="88">IS21</f>
        <v>0</v>
      </c>
      <c r="IV21" s="348">
        <f t="shared" ref="IV21:IV84" si="89">IT21</f>
        <v>0</v>
      </c>
      <c r="IW21" s="344"/>
      <c r="IX21" s="344"/>
      <c r="IY21" s="344">
        <f t="shared" si="83"/>
        <v>0</v>
      </c>
      <c r="IZ21" s="344">
        <f t="shared" si="84"/>
        <v>0</v>
      </c>
      <c r="JA21" s="348"/>
      <c r="JB21" s="348"/>
      <c r="JC21" s="344">
        <f t="shared" si="85"/>
        <v>0</v>
      </c>
      <c r="JD21" s="344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2"/>
      <c r="F22" s="332"/>
      <c r="G22" s="266">
        <f t="shared" si="0"/>
        <v>0</v>
      </c>
      <c r="H22" s="266">
        <f t="shared" si="1"/>
        <v>0</v>
      </c>
      <c r="I22" s="333"/>
      <c r="J22" s="266"/>
      <c r="K22" s="266"/>
      <c r="L22" s="266"/>
      <c r="M22" s="266">
        <f t="shared" si="2"/>
        <v>0</v>
      </c>
      <c r="N22" s="266">
        <f t="shared" si="3"/>
        <v>0</v>
      </c>
      <c r="O22" s="358">
        <v>2.78</v>
      </c>
      <c r="P22" s="266"/>
      <c r="Q22" s="9"/>
      <c r="R22" s="266"/>
      <c r="S22" s="266">
        <f t="shared" si="4"/>
        <v>2.78</v>
      </c>
      <c r="T22" s="266">
        <f t="shared" si="5"/>
        <v>0</v>
      </c>
      <c r="U22" s="333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9"/>
      <c r="AC22" s="350"/>
      <c r="AD22" s="266"/>
      <c r="AE22" s="266">
        <f t="shared" si="8"/>
        <v>0</v>
      </c>
      <c r="AF22" s="266">
        <f t="shared" si="9"/>
        <v>0</v>
      </c>
      <c r="AG22" s="333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2"/>
      <c r="AP22" s="332"/>
      <c r="AQ22" s="266">
        <f t="shared" si="12"/>
        <v>0</v>
      </c>
      <c r="AR22" s="266">
        <f t="shared" si="13"/>
        <v>0</v>
      </c>
      <c r="AS22" s="110"/>
      <c r="AT22" s="335"/>
      <c r="AU22" s="9"/>
      <c r="AV22" s="266"/>
      <c r="AW22" s="266">
        <f t="shared" si="14"/>
        <v>0</v>
      </c>
      <c r="AX22" s="266">
        <f t="shared" si="15"/>
        <v>0</v>
      </c>
      <c r="AY22" s="336"/>
      <c r="AZ22" s="337"/>
      <c r="BA22" s="337"/>
      <c r="BB22" s="337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8"/>
      <c r="BL22" s="338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61">
        <v>0</v>
      </c>
      <c r="BX22" s="332"/>
      <c r="BY22" s="54"/>
      <c r="BZ22" s="338"/>
      <c r="CA22" s="266">
        <f t="shared" si="24"/>
        <v>0</v>
      </c>
      <c r="CB22" s="266">
        <f t="shared" si="25"/>
        <v>0</v>
      </c>
      <c r="CC22" s="334"/>
      <c r="CD22" s="9"/>
      <c r="CE22" s="339"/>
      <c r="CF22" s="339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58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4"/>
      <c r="DB22" s="332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8"/>
      <c r="DJ22" s="266"/>
      <c r="DK22" s="266">
        <f t="shared" si="35"/>
        <v>0</v>
      </c>
      <c r="DL22" s="266">
        <f t="shared" si="36"/>
        <v>0</v>
      </c>
      <c r="DM22" s="332"/>
      <c r="DN22" s="332"/>
      <c r="DO22" s="332"/>
      <c r="DP22" s="332"/>
      <c r="DQ22" s="266">
        <f t="shared" si="37"/>
        <v>0</v>
      </c>
      <c r="DR22" s="266">
        <f t="shared" si="38"/>
        <v>0</v>
      </c>
      <c r="DS22" s="333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40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58">
        <v>17.53</v>
      </c>
      <c r="EX22" s="266"/>
      <c r="EY22" s="266"/>
      <c r="EZ22" s="266"/>
      <c r="FA22" s="266">
        <f t="shared" si="49"/>
        <v>17.53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6"/>
      <c r="HY22" s="346"/>
      <c r="HZ22" s="346"/>
      <c r="IA22" s="266">
        <f t="shared" si="72"/>
        <v>0</v>
      </c>
      <c r="IB22" s="266">
        <f t="shared" si="73"/>
        <v>0</v>
      </c>
      <c r="IC22" s="342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3"/>
      <c r="IL22" s="347"/>
      <c r="IM22" s="335">
        <f t="shared" si="77"/>
        <v>0</v>
      </c>
      <c r="IN22" s="335">
        <f t="shared" si="78"/>
        <v>0</v>
      </c>
      <c r="IO22" s="110">
        <v>0</v>
      </c>
      <c r="IP22" s="346"/>
      <c r="IQ22" s="335">
        <f t="shared" si="79"/>
        <v>0</v>
      </c>
      <c r="IR22" s="335">
        <f t="shared" si="80"/>
        <v>0</v>
      </c>
      <c r="IS22" s="341"/>
      <c r="IT22" s="341"/>
      <c r="IU22" s="344">
        <f t="shared" si="88"/>
        <v>0</v>
      </c>
      <c r="IV22" s="348">
        <f t="shared" si="89"/>
        <v>0</v>
      </c>
      <c r="IW22" s="344"/>
      <c r="IX22" s="344"/>
      <c r="IY22" s="344">
        <f t="shared" si="83"/>
        <v>0</v>
      </c>
      <c r="IZ22" s="344">
        <f t="shared" si="84"/>
        <v>0</v>
      </c>
      <c r="JA22" s="348"/>
      <c r="JB22" s="348"/>
      <c r="JC22" s="344">
        <f t="shared" si="85"/>
        <v>0</v>
      </c>
      <c r="JD22" s="344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2"/>
      <c r="F23" s="332"/>
      <c r="G23" s="266">
        <f t="shared" si="0"/>
        <v>0</v>
      </c>
      <c r="H23" s="266">
        <f t="shared" si="1"/>
        <v>0</v>
      </c>
      <c r="I23" s="333"/>
      <c r="J23" s="266"/>
      <c r="K23" s="266"/>
      <c r="L23" s="266"/>
      <c r="M23" s="266">
        <f t="shared" si="2"/>
        <v>0</v>
      </c>
      <c r="N23" s="266">
        <f t="shared" si="3"/>
        <v>0</v>
      </c>
      <c r="O23" s="358">
        <v>2.78</v>
      </c>
      <c r="P23" s="266"/>
      <c r="Q23" s="9"/>
      <c r="R23" s="266"/>
      <c r="S23" s="266">
        <f t="shared" si="4"/>
        <v>2.78</v>
      </c>
      <c r="T23" s="266">
        <f t="shared" si="5"/>
        <v>0</v>
      </c>
      <c r="U23" s="333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9"/>
      <c r="AC23" s="350"/>
      <c r="AD23" s="266"/>
      <c r="AE23" s="266">
        <f t="shared" si="8"/>
        <v>0</v>
      </c>
      <c r="AF23" s="266">
        <f t="shared" si="9"/>
        <v>0</v>
      </c>
      <c r="AG23" s="333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2"/>
      <c r="AP23" s="332"/>
      <c r="AQ23" s="266">
        <f t="shared" si="12"/>
        <v>0</v>
      </c>
      <c r="AR23" s="266">
        <f t="shared" si="13"/>
        <v>0</v>
      </c>
      <c r="AS23" s="110"/>
      <c r="AT23" s="335"/>
      <c r="AU23" s="9"/>
      <c r="AV23" s="266"/>
      <c r="AW23" s="266">
        <f t="shared" si="14"/>
        <v>0</v>
      </c>
      <c r="AX23" s="266">
        <f t="shared" si="15"/>
        <v>0</v>
      </c>
      <c r="AY23" s="336"/>
      <c r="AZ23" s="337"/>
      <c r="BA23" s="337"/>
      <c r="BB23" s="337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8"/>
      <c r="BL23" s="338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61">
        <v>0</v>
      </c>
      <c r="BX23" s="332"/>
      <c r="BY23" s="54"/>
      <c r="BZ23" s="338"/>
      <c r="CA23" s="266">
        <f t="shared" si="24"/>
        <v>0</v>
      </c>
      <c r="CB23" s="266">
        <f t="shared" si="25"/>
        <v>0</v>
      </c>
      <c r="CC23" s="334"/>
      <c r="CD23" s="9"/>
      <c r="CE23" s="339"/>
      <c r="CF23" s="339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58">
        <v>1.03</v>
      </c>
      <c r="CP23" s="266"/>
      <c r="CQ23" s="266"/>
      <c r="CR23" s="266"/>
      <c r="CS23" s="266">
        <f t="shared" si="29"/>
        <v>1.03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4"/>
      <c r="DB23" s="332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8"/>
      <c r="DJ23" s="266"/>
      <c r="DK23" s="266">
        <f t="shared" si="35"/>
        <v>0</v>
      </c>
      <c r="DL23" s="266">
        <f t="shared" si="36"/>
        <v>0</v>
      </c>
      <c r="DM23" s="332"/>
      <c r="DN23" s="332"/>
      <c r="DO23" s="332"/>
      <c r="DP23" s="332"/>
      <c r="DQ23" s="266">
        <f t="shared" si="37"/>
        <v>0</v>
      </c>
      <c r="DR23" s="266">
        <f t="shared" si="38"/>
        <v>0</v>
      </c>
      <c r="DS23" s="333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40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58">
        <v>17.53</v>
      </c>
      <c r="EX23" s="266"/>
      <c r="EY23" s="266"/>
      <c r="EZ23" s="266"/>
      <c r="FA23" s="266">
        <f t="shared" si="49"/>
        <v>17.53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6"/>
      <c r="HY23" s="346"/>
      <c r="HZ23" s="346"/>
      <c r="IA23" s="266">
        <f t="shared" si="72"/>
        <v>0</v>
      </c>
      <c r="IB23" s="266">
        <f t="shared" si="73"/>
        <v>0</v>
      </c>
      <c r="IC23" s="342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3"/>
      <c r="IL23" s="347"/>
      <c r="IM23" s="335">
        <f t="shared" si="77"/>
        <v>0</v>
      </c>
      <c r="IN23" s="335">
        <f t="shared" si="78"/>
        <v>0</v>
      </c>
      <c r="IO23" s="110">
        <v>0</v>
      </c>
      <c r="IP23" s="346"/>
      <c r="IQ23" s="335">
        <f t="shared" si="79"/>
        <v>0</v>
      </c>
      <c r="IR23" s="335">
        <f t="shared" si="80"/>
        <v>0</v>
      </c>
      <c r="IS23" s="341"/>
      <c r="IT23" s="341"/>
      <c r="IU23" s="344">
        <f t="shared" si="88"/>
        <v>0</v>
      </c>
      <c r="IV23" s="348">
        <f t="shared" si="89"/>
        <v>0</v>
      </c>
      <c r="IW23" s="344"/>
      <c r="IX23" s="344"/>
      <c r="IY23" s="344">
        <f t="shared" si="83"/>
        <v>0</v>
      </c>
      <c r="IZ23" s="344">
        <f t="shared" si="84"/>
        <v>0</v>
      </c>
      <c r="JA23" s="348"/>
      <c r="JB23" s="348"/>
      <c r="JC23" s="344">
        <f t="shared" si="85"/>
        <v>0</v>
      </c>
      <c r="JD23" s="344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2"/>
      <c r="F24" s="332"/>
      <c r="G24" s="266">
        <f t="shared" si="0"/>
        <v>0</v>
      </c>
      <c r="H24" s="266">
        <f t="shared" si="1"/>
        <v>0</v>
      </c>
      <c r="I24" s="333"/>
      <c r="J24" s="266"/>
      <c r="K24" s="266"/>
      <c r="L24" s="266"/>
      <c r="M24" s="266">
        <f t="shared" si="2"/>
        <v>0</v>
      </c>
      <c r="N24" s="266">
        <f t="shared" si="3"/>
        <v>0</v>
      </c>
      <c r="O24" s="358">
        <v>2.78</v>
      </c>
      <c r="P24" s="266"/>
      <c r="Q24" s="9"/>
      <c r="R24" s="266"/>
      <c r="S24" s="266">
        <f t="shared" si="4"/>
        <v>2.78</v>
      </c>
      <c r="T24" s="266">
        <f t="shared" si="5"/>
        <v>0</v>
      </c>
      <c r="U24" s="333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9"/>
      <c r="AC24" s="350"/>
      <c r="AD24" s="266"/>
      <c r="AE24" s="266">
        <f t="shared" si="8"/>
        <v>0</v>
      </c>
      <c r="AF24" s="266">
        <f t="shared" si="9"/>
        <v>0</v>
      </c>
      <c r="AG24" s="333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2"/>
      <c r="AP24" s="332"/>
      <c r="AQ24" s="266">
        <f t="shared" si="12"/>
        <v>0</v>
      </c>
      <c r="AR24" s="266">
        <f t="shared" si="13"/>
        <v>0</v>
      </c>
      <c r="AS24" s="110"/>
      <c r="AT24" s="335"/>
      <c r="AU24" s="9"/>
      <c r="AV24" s="266"/>
      <c r="AW24" s="266">
        <f t="shared" si="14"/>
        <v>0</v>
      </c>
      <c r="AX24" s="266">
        <f t="shared" si="15"/>
        <v>0</v>
      </c>
      <c r="AY24" s="336"/>
      <c r="AZ24" s="337"/>
      <c r="BA24" s="337"/>
      <c r="BB24" s="337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8"/>
      <c r="BL24" s="338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61">
        <v>0</v>
      </c>
      <c r="BX24" s="332"/>
      <c r="BY24" s="54"/>
      <c r="BZ24" s="338"/>
      <c r="CA24" s="266">
        <f t="shared" si="24"/>
        <v>0</v>
      </c>
      <c r="CB24" s="266">
        <f t="shared" si="25"/>
        <v>0</v>
      </c>
      <c r="CC24" s="334"/>
      <c r="CD24" s="9"/>
      <c r="CE24" s="339"/>
      <c r="CF24" s="339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58">
        <v>1.03</v>
      </c>
      <c r="CP24" s="266"/>
      <c r="CQ24" s="266"/>
      <c r="CR24" s="266"/>
      <c r="CS24" s="266">
        <f t="shared" si="29"/>
        <v>1.03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4"/>
      <c r="DB24" s="332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8"/>
      <c r="DJ24" s="266"/>
      <c r="DK24" s="266">
        <f t="shared" si="35"/>
        <v>0</v>
      </c>
      <c r="DL24" s="266">
        <f t="shared" si="36"/>
        <v>0</v>
      </c>
      <c r="DM24" s="332"/>
      <c r="DN24" s="332"/>
      <c r="DO24" s="332"/>
      <c r="DP24" s="332"/>
      <c r="DQ24" s="266">
        <f t="shared" si="37"/>
        <v>0</v>
      </c>
      <c r="DR24" s="266">
        <f t="shared" si="38"/>
        <v>0</v>
      </c>
      <c r="DS24" s="333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40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58">
        <v>17.53</v>
      </c>
      <c r="EX24" s="266"/>
      <c r="EY24" s="266"/>
      <c r="EZ24" s="266"/>
      <c r="FA24" s="266">
        <f t="shared" si="49"/>
        <v>17.53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6"/>
      <c r="HY24" s="346"/>
      <c r="HZ24" s="346"/>
      <c r="IA24" s="266">
        <f t="shared" si="72"/>
        <v>0</v>
      </c>
      <c r="IB24" s="266">
        <f t="shared" si="73"/>
        <v>0</v>
      </c>
      <c r="IC24" s="342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3"/>
      <c r="IL24" s="347"/>
      <c r="IM24" s="335">
        <f t="shared" si="77"/>
        <v>0</v>
      </c>
      <c r="IN24" s="335">
        <f t="shared" si="78"/>
        <v>0</v>
      </c>
      <c r="IO24" s="110">
        <v>0</v>
      </c>
      <c r="IP24" s="346"/>
      <c r="IQ24" s="335">
        <f t="shared" si="79"/>
        <v>0</v>
      </c>
      <c r="IR24" s="335">
        <f t="shared" si="80"/>
        <v>0</v>
      </c>
      <c r="IS24" s="341"/>
      <c r="IT24" s="341"/>
      <c r="IU24" s="344">
        <f t="shared" si="88"/>
        <v>0</v>
      </c>
      <c r="IV24" s="348">
        <f t="shared" si="89"/>
        <v>0</v>
      </c>
      <c r="IW24" s="344"/>
      <c r="IX24" s="344"/>
      <c r="IY24" s="344">
        <f t="shared" si="83"/>
        <v>0</v>
      </c>
      <c r="IZ24" s="344">
        <f t="shared" si="84"/>
        <v>0</v>
      </c>
      <c r="JA24" s="348"/>
      <c r="JB24" s="348"/>
      <c r="JC24" s="344">
        <f t="shared" si="85"/>
        <v>0</v>
      </c>
      <c r="JD24" s="344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2"/>
      <c r="F25" s="332"/>
      <c r="G25" s="266">
        <f t="shared" si="0"/>
        <v>0</v>
      </c>
      <c r="H25" s="266">
        <f t="shared" si="1"/>
        <v>0</v>
      </c>
      <c r="I25" s="333"/>
      <c r="J25" s="266"/>
      <c r="K25" s="266"/>
      <c r="L25" s="266"/>
      <c r="M25" s="266">
        <f t="shared" si="2"/>
        <v>0</v>
      </c>
      <c r="N25" s="266">
        <f t="shared" si="3"/>
        <v>0</v>
      </c>
      <c r="O25" s="358">
        <v>2.78</v>
      </c>
      <c r="P25" s="266"/>
      <c r="Q25" s="9"/>
      <c r="R25" s="266"/>
      <c r="S25" s="266">
        <f t="shared" si="4"/>
        <v>2.78</v>
      </c>
      <c r="T25" s="266">
        <f t="shared" si="5"/>
        <v>0</v>
      </c>
      <c r="U25" s="333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9"/>
      <c r="AC25" s="350"/>
      <c r="AD25" s="266"/>
      <c r="AE25" s="266">
        <f t="shared" si="8"/>
        <v>0</v>
      </c>
      <c r="AF25" s="266">
        <f t="shared" si="9"/>
        <v>0</v>
      </c>
      <c r="AG25" s="333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2"/>
      <c r="AP25" s="332"/>
      <c r="AQ25" s="266">
        <f t="shared" si="12"/>
        <v>0</v>
      </c>
      <c r="AR25" s="266">
        <f t="shared" si="13"/>
        <v>0</v>
      </c>
      <c r="AS25" s="110"/>
      <c r="AT25" s="335"/>
      <c r="AU25" s="9"/>
      <c r="AV25" s="266"/>
      <c r="AW25" s="266">
        <f t="shared" si="14"/>
        <v>0</v>
      </c>
      <c r="AX25" s="266">
        <f t="shared" si="15"/>
        <v>0</v>
      </c>
      <c r="AY25" s="336"/>
      <c r="AZ25" s="337"/>
      <c r="BA25" s="337"/>
      <c r="BB25" s="337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8"/>
      <c r="BL25" s="338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61">
        <v>0</v>
      </c>
      <c r="BX25" s="332"/>
      <c r="BY25" s="54"/>
      <c r="BZ25" s="338"/>
      <c r="CA25" s="266">
        <f t="shared" si="24"/>
        <v>0</v>
      </c>
      <c r="CB25" s="266">
        <f t="shared" si="25"/>
        <v>0</v>
      </c>
      <c r="CC25" s="334"/>
      <c r="CD25" s="9"/>
      <c r="CE25" s="339"/>
      <c r="CF25" s="339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58">
        <v>1.03</v>
      </c>
      <c r="CP25" s="266"/>
      <c r="CQ25" s="266"/>
      <c r="CR25" s="266"/>
      <c r="CS25" s="266">
        <f t="shared" si="29"/>
        <v>1.03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4"/>
      <c r="DB25" s="332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8"/>
      <c r="DJ25" s="266"/>
      <c r="DK25" s="266">
        <f t="shared" si="35"/>
        <v>0</v>
      </c>
      <c r="DL25" s="266">
        <f t="shared" si="36"/>
        <v>0</v>
      </c>
      <c r="DM25" s="332"/>
      <c r="DN25" s="332"/>
      <c r="DO25" s="332"/>
      <c r="DP25" s="332"/>
      <c r="DQ25" s="266">
        <f t="shared" si="37"/>
        <v>0</v>
      </c>
      <c r="DR25" s="266">
        <f t="shared" si="38"/>
        <v>0</v>
      </c>
      <c r="DS25" s="333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40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58">
        <v>17.53</v>
      </c>
      <c r="EX25" s="266"/>
      <c r="EY25" s="266"/>
      <c r="EZ25" s="266"/>
      <c r="FA25" s="266">
        <f t="shared" si="49"/>
        <v>17.53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6"/>
      <c r="HY25" s="346"/>
      <c r="HZ25" s="346"/>
      <c r="IA25" s="266">
        <f t="shared" si="72"/>
        <v>0</v>
      </c>
      <c r="IB25" s="266">
        <f t="shared" si="73"/>
        <v>0</v>
      </c>
      <c r="IC25" s="342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3"/>
      <c r="IL25" s="347"/>
      <c r="IM25" s="335">
        <f t="shared" si="77"/>
        <v>0</v>
      </c>
      <c r="IN25" s="335">
        <f t="shared" si="78"/>
        <v>0</v>
      </c>
      <c r="IO25" s="110">
        <v>0</v>
      </c>
      <c r="IP25" s="346"/>
      <c r="IQ25" s="335">
        <f t="shared" si="79"/>
        <v>0</v>
      </c>
      <c r="IR25" s="335">
        <f t="shared" si="80"/>
        <v>0</v>
      </c>
      <c r="IS25" s="341"/>
      <c r="IT25" s="341"/>
      <c r="IU25" s="344">
        <f t="shared" si="88"/>
        <v>0</v>
      </c>
      <c r="IV25" s="348">
        <f t="shared" si="89"/>
        <v>0</v>
      </c>
      <c r="IW25" s="344"/>
      <c r="IX25" s="344"/>
      <c r="IY25" s="344">
        <f t="shared" si="83"/>
        <v>0</v>
      </c>
      <c r="IZ25" s="344">
        <f t="shared" si="84"/>
        <v>0</v>
      </c>
      <c r="JA25" s="348"/>
      <c r="JB25" s="348"/>
      <c r="JC25" s="344">
        <f t="shared" si="85"/>
        <v>0</v>
      </c>
      <c r="JD25" s="344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2"/>
      <c r="F26" s="332"/>
      <c r="G26" s="266">
        <f t="shared" si="0"/>
        <v>0</v>
      </c>
      <c r="H26" s="266">
        <f t="shared" si="1"/>
        <v>0</v>
      </c>
      <c r="I26" s="333"/>
      <c r="J26" s="266"/>
      <c r="K26" s="266"/>
      <c r="L26" s="266"/>
      <c r="M26" s="266">
        <f t="shared" si="2"/>
        <v>0</v>
      </c>
      <c r="N26" s="266">
        <f t="shared" si="3"/>
        <v>0</v>
      </c>
      <c r="O26" s="358">
        <v>2.78</v>
      </c>
      <c r="P26" s="266"/>
      <c r="Q26" s="9"/>
      <c r="R26" s="266"/>
      <c r="S26" s="266">
        <f t="shared" si="4"/>
        <v>2.78</v>
      </c>
      <c r="T26" s="266">
        <f t="shared" si="5"/>
        <v>0</v>
      </c>
      <c r="U26" s="333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9"/>
      <c r="AC26" s="350"/>
      <c r="AD26" s="266"/>
      <c r="AE26" s="266">
        <f t="shared" si="8"/>
        <v>0</v>
      </c>
      <c r="AF26" s="266">
        <f t="shared" si="9"/>
        <v>0</v>
      </c>
      <c r="AG26" s="333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2"/>
      <c r="AP26" s="332"/>
      <c r="AQ26" s="266">
        <f t="shared" si="12"/>
        <v>0</v>
      </c>
      <c r="AR26" s="266">
        <f t="shared" si="13"/>
        <v>0</v>
      </c>
      <c r="AS26" s="110"/>
      <c r="AT26" s="335"/>
      <c r="AU26" s="9"/>
      <c r="AV26" s="266"/>
      <c r="AW26" s="266">
        <f t="shared" si="14"/>
        <v>0</v>
      </c>
      <c r="AX26" s="266">
        <f t="shared" si="15"/>
        <v>0</v>
      </c>
      <c r="AY26" s="336"/>
      <c r="AZ26" s="337"/>
      <c r="BA26" s="337"/>
      <c r="BB26" s="337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8"/>
      <c r="BL26" s="338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61">
        <v>0</v>
      </c>
      <c r="BX26" s="332"/>
      <c r="BY26" s="54"/>
      <c r="BZ26" s="338"/>
      <c r="CA26" s="266">
        <f t="shared" si="24"/>
        <v>0</v>
      </c>
      <c r="CB26" s="266">
        <f t="shared" si="25"/>
        <v>0</v>
      </c>
      <c r="CC26" s="334"/>
      <c r="CD26" s="9"/>
      <c r="CE26" s="339"/>
      <c r="CF26" s="339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58">
        <v>1.03</v>
      </c>
      <c r="CP26" s="266"/>
      <c r="CQ26" s="266"/>
      <c r="CR26" s="266"/>
      <c r="CS26" s="266">
        <f t="shared" si="29"/>
        <v>1.03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4"/>
      <c r="DB26" s="332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8"/>
      <c r="DJ26" s="266"/>
      <c r="DK26" s="266">
        <f t="shared" si="35"/>
        <v>0</v>
      </c>
      <c r="DL26" s="266">
        <f t="shared" si="36"/>
        <v>0</v>
      </c>
      <c r="DM26" s="332"/>
      <c r="DN26" s="332"/>
      <c r="DO26" s="332"/>
      <c r="DP26" s="332"/>
      <c r="DQ26" s="266">
        <f t="shared" si="37"/>
        <v>0</v>
      </c>
      <c r="DR26" s="266">
        <f t="shared" si="38"/>
        <v>0</v>
      </c>
      <c r="DS26" s="333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40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58">
        <v>17.53</v>
      </c>
      <c r="EX26" s="266"/>
      <c r="EY26" s="266"/>
      <c r="EZ26" s="266"/>
      <c r="FA26" s="266">
        <f t="shared" si="49"/>
        <v>17.53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6"/>
      <c r="HY26" s="346"/>
      <c r="HZ26" s="346"/>
      <c r="IA26" s="266">
        <f t="shared" si="72"/>
        <v>0</v>
      </c>
      <c r="IB26" s="266">
        <f t="shared" si="73"/>
        <v>0</v>
      </c>
      <c r="IC26" s="342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3"/>
      <c r="IL26" s="347"/>
      <c r="IM26" s="335">
        <f t="shared" si="77"/>
        <v>0</v>
      </c>
      <c r="IN26" s="335">
        <f t="shared" si="78"/>
        <v>0</v>
      </c>
      <c r="IO26" s="110">
        <v>0</v>
      </c>
      <c r="IP26" s="346"/>
      <c r="IQ26" s="335">
        <f t="shared" si="79"/>
        <v>0</v>
      </c>
      <c r="IR26" s="335">
        <f t="shared" si="80"/>
        <v>0</v>
      </c>
      <c r="IS26" s="341"/>
      <c r="IT26" s="341"/>
      <c r="IU26" s="344">
        <f t="shared" si="88"/>
        <v>0</v>
      </c>
      <c r="IV26" s="348">
        <f t="shared" si="89"/>
        <v>0</v>
      </c>
      <c r="IW26" s="344"/>
      <c r="IX26" s="344"/>
      <c r="IY26" s="344">
        <f t="shared" si="83"/>
        <v>0</v>
      </c>
      <c r="IZ26" s="344">
        <f t="shared" si="84"/>
        <v>0</v>
      </c>
      <c r="JA26" s="348"/>
      <c r="JB26" s="348"/>
      <c r="JC26" s="344">
        <f t="shared" si="85"/>
        <v>0</v>
      </c>
      <c r="JD26" s="344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2"/>
      <c r="F27" s="332"/>
      <c r="G27" s="266">
        <f t="shared" si="0"/>
        <v>0</v>
      </c>
      <c r="H27" s="266">
        <f t="shared" si="1"/>
        <v>0</v>
      </c>
      <c r="I27" s="333"/>
      <c r="J27" s="266"/>
      <c r="K27" s="266"/>
      <c r="L27" s="266"/>
      <c r="M27" s="266">
        <f t="shared" si="2"/>
        <v>0</v>
      </c>
      <c r="N27" s="266">
        <f t="shared" si="3"/>
        <v>0</v>
      </c>
      <c r="O27" s="358">
        <v>2.78</v>
      </c>
      <c r="P27" s="266"/>
      <c r="Q27" s="9"/>
      <c r="R27" s="266"/>
      <c r="S27" s="266">
        <f t="shared" si="4"/>
        <v>2.78</v>
      </c>
      <c r="T27" s="266">
        <f t="shared" si="5"/>
        <v>0</v>
      </c>
      <c r="U27" s="333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9"/>
      <c r="AC27" s="350"/>
      <c r="AD27" s="266"/>
      <c r="AE27" s="266">
        <f t="shared" si="8"/>
        <v>0</v>
      </c>
      <c r="AF27" s="266">
        <f t="shared" si="9"/>
        <v>0</v>
      </c>
      <c r="AG27" s="333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2"/>
      <c r="AP27" s="332"/>
      <c r="AQ27" s="266">
        <f t="shared" si="12"/>
        <v>0</v>
      </c>
      <c r="AR27" s="266">
        <f t="shared" si="13"/>
        <v>0</v>
      </c>
      <c r="AS27" s="110"/>
      <c r="AT27" s="335"/>
      <c r="AU27" s="9"/>
      <c r="AV27" s="266"/>
      <c r="AW27" s="266">
        <f t="shared" si="14"/>
        <v>0</v>
      </c>
      <c r="AX27" s="266">
        <f t="shared" si="15"/>
        <v>0</v>
      </c>
      <c r="AY27" s="336"/>
      <c r="AZ27" s="337"/>
      <c r="BA27" s="337"/>
      <c r="BB27" s="337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8"/>
      <c r="BL27" s="338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61">
        <v>0</v>
      </c>
      <c r="BX27" s="332"/>
      <c r="BY27" s="54"/>
      <c r="BZ27" s="338"/>
      <c r="CA27" s="266">
        <f t="shared" si="24"/>
        <v>0</v>
      </c>
      <c r="CB27" s="266">
        <f t="shared" si="25"/>
        <v>0</v>
      </c>
      <c r="CC27" s="334"/>
      <c r="CD27" s="9"/>
      <c r="CE27" s="339"/>
      <c r="CF27" s="339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58">
        <v>1.03</v>
      </c>
      <c r="CP27" s="266"/>
      <c r="CQ27" s="266"/>
      <c r="CR27" s="266"/>
      <c r="CS27" s="266">
        <f t="shared" si="29"/>
        <v>1.03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4"/>
      <c r="DB27" s="332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8"/>
      <c r="DJ27" s="266"/>
      <c r="DK27" s="266">
        <f t="shared" si="35"/>
        <v>0</v>
      </c>
      <c r="DL27" s="266">
        <f t="shared" si="36"/>
        <v>0</v>
      </c>
      <c r="DM27" s="332"/>
      <c r="DN27" s="332"/>
      <c r="DO27" s="332"/>
      <c r="DP27" s="332"/>
      <c r="DQ27" s="266">
        <f t="shared" si="37"/>
        <v>0</v>
      </c>
      <c r="DR27" s="266">
        <f t="shared" si="38"/>
        <v>0</v>
      </c>
      <c r="DS27" s="333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40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58">
        <v>17.53</v>
      </c>
      <c r="EX27" s="266"/>
      <c r="EY27" s="266"/>
      <c r="EZ27" s="266"/>
      <c r="FA27" s="266">
        <f t="shared" si="49"/>
        <v>17.53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6"/>
      <c r="HY27" s="346"/>
      <c r="HZ27" s="346"/>
      <c r="IA27" s="266">
        <f t="shared" si="72"/>
        <v>0</v>
      </c>
      <c r="IB27" s="266">
        <f t="shared" si="73"/>
        <v>0</v>
      </c>
      <c r="IC27" s="342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3"/>
      <c r="IL27" s="347"/>
      <c r="IM27" s="335">
        <f t="shared" si="77"/>
        <v>0</v>
      </c>
      <c r="IN27" s="335">
        <f t="shared" si="78"/>
        <v>0</v>
      </c>
      <c r="IO27" s="110">
        <v>0</v>
      </c>
      <c r="IP27" s="346"/>
      <c r="IQ27" s="335">
        <f t="shared" si="79"/>
        <v>0</v>
      </c>
      <c r="IR27" s="335">
        <f t="shared" si="80"/>
        <v>0</v>
      </c>
      <c r="IS27" s="341"/>
      <c r="IT27" s="341"/>
      <c r="IU27" s="344">
        <f t="shared" si="88"/>
        <v>0</v>
      </c>
      <c r="IV27" s="348">
        <f t="shared" si="89"/>
        <v>0</v>
      </c>
      <c r="IW27" s="344"/>
      <c r="IX27" s="344"/>
      <c r="IY27" s="344">
        <f t="shared" si="83"/>
        <v>0</v>
      </c>
      <c r="IZ27" s="344">
        <f t="shared" si="84"/>
        <v>0</v>
      </c>
      <c r="JA27" s="348"/>
      <c r="JB27" s="348"/>
      <c r="JC27" s="344">
        <f t="shared" si="85"/>
        <v>0</v>
      </c>
      <c r="JD27" s="344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2"/>
      <c r="F28" s="332"/>
      <c r="G28" s="266">
        <f t="shared" si="0"/>
        <v>0</v>
      </c>
      <c r="H28" s="266">
        <f t="shared" si="1"/>
        <v>0</v>
      </c>
      <c r="I28" s="333"/>
      <c r="J28" s="266"/>
      <c r="K28" s="266"/>
      <c r="L28" s="266"/>
      <c r="M28" s="266">
        <f t="shared" si="2"/>
        <v>0</v>
      </c>
      <c r="N28" s="266">
        <f t="shared" si="3"/>
        <v>0</v>
      </c>
      <c r="O28" s="358">
        <v>2.78</v>
      </c>
      <c r="P28" s="266"/>
      <c r="Q28" s="9"/>
      <c r="R28" s="266"/>
      <c r="S28" s="266">
        <f t="shared" si="4"/>
        <v>2.78</v>
      </c>
      <c r="T28" s="266">
        <f t="shared" si="5"/>
        <v>0</v>
      </c>
      <c r="U28" s="333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9"/>
      <c r="AC28" s="350"/>
      <c r="AD28" s="266"/>
      <c r="AE28" s="266">
        <f t="shared" si="8"/>
        <v>0</v>
      </c>
      <c r="AF28" s="266">
        <f t="shared" si="9"/>
        <v>0</v>
      </c>
      <c r="AG28" s="333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2"/>
      <c r="AP28" s="332"/>
      <c r="AQ28" s="266">
        <f t="shared" si="12"/>
        <v>0</v>
      </c>
      <c r="AR28" s="266">
        <f t="shared" si="13"/>
        <v>0</v>
      </c>
      <c r="AS28" s="110"/>
      <c r="AT28" s="335"/>
      <c r="AU28" s="9"/>
      <c r="AV28" s="266"/>
      <c r="AW28" s="266">
        <f t="shared" si="14"/>
        <v>0</v>
      </c>
      <c r="AX28" s="266">
        <f t="shared" si="15"/>
        <v>0</v>
      </c>
      <c r="AY28" s="336"/>
      <c r="AZ28" s="337"/>
      <c r="BA28" s="337"/>
      <c r="BB28" s="337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8"/>
      <c r="BL28" s="338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61">
        <v>0</v>
      </c>
      <c r="BX28" s="332"/>
      <c r="BY28" s="54"/>
      <c r="BZ28" s="338"/>
      <c r="CA28" s="266">
        <f t="shared" si="24"/>
        <v>0</v>
      </c>
      <c r="CB28" s="266">
        <f t="shared" si="25"/>
        <v>0</v>
      </c>
      <c r="CC28" s="334"/>
      <c r="CD28" s="9"/>
      <c r="CE28" s="339"/>
      <c r="CF28" s="339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58">
        <v>1.03</v>
      </c>
      <c r="CP28" s="266"/>
      <c r="CQ28" s="266"/>
      <c r="CR28" s="266"/>
      <c r="CS28" s="266">
        <f t="shared" si="29"/>
        <v>1.03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4"/>
      <c r="DB28" s="332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8"/>
      <c r="DJ28" s="266"/>
      <c r="DK28" s="266">
        <f t="shared" si="35"/>
        <v>0</v>
      </c>
      <c r="DL28" s="266">
        <f t="shared" si="36"/>
        <v>0</v>
      </c>
      <c r="DM28" s="332"/>
      <c r="DN28" s="332"/>
      <c r="DO28" s="332"/>
      <c r="DP28" s="332"/>
      <c r="DQ28" s="266">
        <f t="shared" si="37"/>
        <v>0</v>
      </c>
      <c r="DR28" s="266">
        <f t="shared" si="38"/>
        <v>0</v>
      </c>
      <c r="DS28" s="333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40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58">
        <v>17.53</v>
      </c>
      <c r="EX28" s="266"/>
      <c r="EY28" s="266"/>
      <c r="EZ28" s="266"/>
      <c r="FA28" s="266">
        <f t="shared" si="49"/>
        <v>17.53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6"/>
      <c r="HY28" s="346"/>
      <c r="HZ28" s="346"/>
      <c r="IA28" s="266">
        <f t="shared" si="72"/>
        <v>0</v>
      </c>
      <c r="IB28" s="266">
        <f t="shared" si="73"/>
        <v>0</v>
      </c>
      <c r="IC28" s="342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3"/>
      <c r="IL28" s="347"/>
      <c r="IM28" s="335">
        <f t="shared" si="77"/>
        <v>0</v>
      </c>
      <c r="IN28" s="335">
        <f t="shared" si="78"/>
        <v>0</v>
      </c>
      <c r="IO28" s="110">
        <v>0</v>
      </c>
      <c r="IP28" s="346"/>
      <c r="IQ28" s="335">
        <f t="shared" si="79"/>
        <v>0</v>
      </c>
      <c r="IR28" s="335">
        <f t="shared" si="80"/>
        <v>0</v>
      </c>
      <c r="IS28" s="341"/>
      <c r="IT28" s="341"/>
      <c r="IU28" s="344">
        <f t="shared" si="88"/>
        <v>0</v>
      </c>
      <c r="IV28" s="348">
        <f t="shared" si="89"/>
        <v>0</v>
      </c>
      <c r="IW28" s="344"/>
      <c r="IX28" s="344"/>
      <c r="IY28" s="344">
        <f t="shared" si="83"/>
        <v>0</v>
      </c>
      <c r="IZ28" s="344">
        <f t="shared" si="84"/>
        <v>0</v>
      </c>
      <c r="JA28" s="348"/>
      <c r="JB28" s="348"/>
      <c r="JC28" s="344">
        <f t="shared" si="85"/>
        <v>0</v>
      </c>
      <c r="JD28" s="344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2"/>
      <c r="F29" s="332"/>
      <c r="G29" s="266">
        <f t="shared" si="0"/>
        <v>0</v>
      </c>
      <c r="H29" s="266">
        <f t="shared" si="1"/>
        <v>0</v>
      </c>
      <c r="I29" s="333"/>
      <c r="J29" s="266"/>
      <c r="K29" s="266"/>
      <c r="L29" s="266"/>
      <c r="M29" s="266">
        <f t="shared" si="2"/>
        <v>0</v>
      </c>
      <c r="N29" s="266">
        <f t="shared" si="3"/>
        <v>0</v>
      </c>
      <c r="O29" s="358">
        <v>2.78</v>
      </c>
      <c r="P29" s="266"/>
      <c r="Q29" s="9"/>
      <c r="R29" s="266"/>
      <c r="S29" s="266">
        <f t="shared" si="4"/>
        <v>2.78</v>
      </c>
      <c r="T29" s="266">
        <f t="shared" si="5"/>
        <v>0</v>
      </c>
      <c r="U29" s="333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9"/>
      <c r="AC29" s="350"/>
      <c r="AD29" s="266"/>
      <c r="AE29" s="266">
        <f t="shared" si="8"/>
        <v>0</v>
      </c>
      <c r="AF29" s="266">
        <f t="shared" si="9"/>
        <v>0</v>
      </c>
      <c r="AG29" s="333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2"/>
      <c r="AP29" s="332"/>
      <c r="AQ29" s="266">
        <f t="shared" si="12"/>
        <v>0</v>
      </c>
      <c r="AR29" s="266">
        <f t="shared" si="13"/>
        <v>0</v>
      </c>
      <c r="AS29" s="110"/>
      <c r="AT29" s="335"/>
      <c r="AU29" s="9"/>
      <c r="AV29" s="266"/>
      <c r="AW29" s="266">
        <f t="shared" si="14"/>
        <v>0</v>
      </c>
      <c r="AX29" s="266">
        <f t="shared" si="15"/>
        <v>0</v>
      </c>
      <c r="AY29" s="336"/>
      <c r="AZ29" s="337"/>
      <c r="BA29" s="337"/>
      <c r="BB29" s="337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8"/>
      <c r="BL29" s="338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61">
        <v>0</v>
      </c>
      <c r="BX29" s="332"/>
      <c r="BY29" s="54"/>
      <c r="BZ29" s="338"/>
      <c r="CA29" s="266">
        <f t="shared" si="24"/>
        <v>0</v>
      </c>
      <c r="CB29" s="266">
        <f t="shared" si="25"/>
        <v>0</v>
      </c>
      <c r="CC29" s="334"/>
      <c r="CD29" s="9"/>
      <c r="CE29" s="339"/>
      <c r="CF29" s="339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58">
        <v>1.03</v>
      </c>
      <c r="CP29" s="266"/>
      <c r="CQ29" s="266"/>
      <c r="CR29" s="266"/>
      <c r="CS29" s="266">
        <f t="shared" si="29"/>
        <v>1.03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4"/>
      <c r="DB29" s="332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8"/>
      <c r="DJ29" s="266"/>
      <c r="DK29" s="266">
        <f t="shared" si="35"/>
        <v>0</v>
      </c>
      <c r="DL29" s="266">
        <f t="shared" si="36"/>
        <v>0</v>
      </c>
      <c r="DM29" s="332"/>
      <c r="DN29" s="332"/>
      <c r="DO29" s="332"/>
      <c r="DP29" s="332"/>
      <c r="DQ29" s="266">
        <f t="shared" si="37"/>
        <v>0</v>
      </c>
      <c r="DR29" s="266">
        <f t="shared" si="38"/>
        <v>0</v>
      </c>
      <c r="DS29" s="333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40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58">
        <v>17.53</v>
      </c>
      <c r="EX29" s="266"/>
      <c r="EY29" s="266"/>
      <c r="EZ29" s="266"/>
      <c r="FA29" s="266">
        <f t="shared" si="49"/>
        <v>17.53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6"/>
      <c r="HY29" s="346"/>
      <c r="HZ29" s="346"/>
      <c r="IA29" s="266">
        <f t="shared" si="72"/>
        <v>0</v>
      </c>
      <c r="IB29" s="266">
        <f t="shared" si="73"/>
        <v>0</v>
      </c>
      <c r="IC29" s="342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3"/>
      <c r="IL29" s="347"/>
      <c r="IM29" s="335">
        <f t="shared" si="77"/>
        <v>0</v>
      </c>
      <c r="IN29" s="335">
        <f t="shared" si="78"/>
        <v>0</v>
      </c>
      <c r="IO29" s="110">
        <v>0</v>
      </c>
      <c r="IP29" s="346"/>
      <c r="IQ29" s="335">
        <f t="shared" si="79"/>
        <v>0</v>
      </c>
      <c r="IR29" s="335">
        <f t="shared" si="80"/>
        <v>0</v>
      </c>
      <c r="IS29" s="341"/>
      <c r="IT29" s="341"/>
      <c r="IU29" s="344">
        <f t="shared" si="88"/>
        <v>0</v>
      </c>
      <c r="IV29" s="348">
        <f t="shared" si="89"/>
        <v>0</v>
      </c>
      <c r="IW29" s="344"/>
      <c r="IX29" s="344"/>
      <c r="IY29" s="344">
        <f t="shared" si="83"/>
        <v>0</v>
      </c>
      <c r="IZ29" s="344">
        <f t="shared" si="84"/>
        <v>0</v>
      </c>
      <c r="JA29" s="348"/>
      <c r="JB29" s="348"/>
      <c r="JC29" s="344">
        <f t="shared" si="85"/>
        <v>0</v>
      </c>
      <c r="JD29" s="344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2"/>
      <c r="F30" s="332"/>
      <c r="G30" s="266">
        <f t="shared" si="0"/>
        <v>0</v>
      </c>
      <c r="H30" s="266">
        <f t="shared" si="1"/>
        <v>0</v>
      </c>
      <c r="I30" s="333"/>
      <c r="J30" s="266"/>
      <c r="K30" s="266"/>
      <c r="L30" s="266"/>
      <c r="M30" s="266">
        <f t="shared" si="2"/>
        <v>0</v>
      </c>
      <c r="N30" s="266">
        <f t="shared" si="3"/>
        <v>0</v>
      </c>
      <c r="O30" s="358">
        <v>2.78</v>
      </c>
      <c r="P30" s="266"/>
      <c r="Q30" s="9"/>
      <c r="R30" s="266"/>
      <c r="S30" s="266">
        <f t="shared" si="4"/>
        <v>2.78</v>
      </c>
      <c r="T30" s="266">
        <f t="shared" si="5"/>
        <v>0</v>
      </c>
      <c r="U30" s="333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9"/>
      <c r="AC30" s="350"/>
      <c r="AD30" s="266"/>
      <c r="AE30" s="266">
        <f t="shared" si="8"/>
        <v>0</v>
      </c>
      <c r="AF30" s="266">
        <f t="shared" si="9"/>
        <v>0</v>
      </c>
      <c r="AG30" s="333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2"/>
      <c r="AP30" s="332"/>
      <c r="AQ30" s="266">
        <f t="shared" si="12"/>
        <v>0</v>
      </c>
      <c r="AR30" s="266">
        <f t="shared" si="13"/>
        <v>0</v>
      </c>
      <c r="AS30" s="110"/>
      <c r="AT30" s="335"/>
      <c r="AU30" s="9"/>
      <c r="AV30" s="266"/>
      <c r="AW30" s="266">
        <f t="shared" si="14"/>
        <v>0</v>
      </c>
      <c r="AX30" s="266">
        <f t="shared" si="15"/>
        <v>0</v>
      </c>
      <c r="AY30" s="336"/>
      <c r="AZ30" s="337"/>
      <c r="BA30" s="337"/>
      <c r="BB30" s="337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8"/>
      <c r="BL30" s="338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61">
        <v>0</v>
      </c>
      <c r="BX30" s="332"/>
      <c r="BY30" s="54"/>
      <c r="BZ30" s="338"/>
      <c r="CA30" s="266">
        <f t="shared" si="24"/>
        <v>0</v>
      </c>
      <c r="CB30" s="266">
        <f t="shared" si="25"/>
        <v>0</v>
      </c>
      <c r="CC30" s="334"/>
      <c r="CD30" s="9"/>
      <c r="CE30" s="339"/>
      <c r="CF30" s="339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58">
        <v>1.03</v>
      </c>
      <c r="CP30" s="266"/>
      <c r="CQ30" s="266"/>
      <c r="CR30" s="266"/>
      <c r="CS30" s="266">
        <f t="shared" si="29"/>
        <v>1.03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4"/>
      <c r="DB30" s="332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8"/>
      <c r="DJ30" s="266"/>
      <c r="DK30" s="266">
        <f t="shared" si="35"/>
        <v>0</v>
      </c>
      <c r="DL30" s="266">
        <f t="shared" si="36"/>
        <v>0</v>
      </c>
      <c r="DM30" s="332"/>
      <c r="DN30" s="332"/>
      <c r="DO30" s="332"/>
      <c r="DP30" s="332"/>
      <c r="DQ30" s="266">
        <f t="shared" si="37"/>
        <v>0</v>
      </c>
      <c r="DR30" s="266">
        <f t="shared" si="38"/>
        <v>0</v>
      </c>
      <c r="DS30" s="333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40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58">
        <v>17.53</v>
      </c>
      <c r="EX30" s="266"/>
      <c r="EY30" s="266"/>
      <c r="EZ30" s="266"/>
      <c r="FA30" s="266">
        <f t="shared" si="49"/>
        <v>17.53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6"/>
      <c r="HY30" s="346"/>
      <c r="HZ30" s="346"/>
      <c r="IA30" s="266">
        <f t="shared" si="72"/>
        <v>0</v>
      </c>
      <c r="IB30" s="266">
        <f t="shared" si="73"/>
        <v>0</v>
      </c>
      <c r="IC30" s="342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3"/>
      <c r="IL30" s="347"/>
      <c r="IM30" s="335">
        <f t="shared" si="77"/>
        <v>0</v>
      </c>
      <c r="IN30" s="335">
        <f t="shared" si="78"/>
        <v>0</v>
      </c>
      <c r="IO30" s="110">
        <v>0</v>
      </c>
      <c r="IP30" s="346"/>
      <c r="IQ30" s="335">
        <f t="shared" si="79"/>
        <v>0</v>
      </c>
      <c r="IR30" s="335">
        <f t="shared" si="80"/>
        <v>0</v>
      </c>
      <c r="IS30" s="341"/>
      <c r="IT30" s="341"/>
      <c r="IU30" s="344">
        <f t="shared" si="88"/>
        <v>0</v>
      </c>
      <c r="IV30" s="348">
        <f t="shared" si="89"/>
        <v>0</v>
      </c>
      <c r="IW30" s="344"/>
      <c r="IX30" s="344"/>
      <c r="IY30" s="344">
        <f t="shared" si="83"/>
        <v>0</v>
      </c>
      <c r="IZ30" s="344">
        <f t="shared" si="84"/>
        <v>0</v>
      </c>
      <c r="JA30" s="348"/>
      <c r="JB30" s="348"/>
      <c r="JC30" s="344">
        <f t="shared" si="85"/>
        <v>0</v>
      </c>
      <c r="JD30" s="344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2"/>
      <c r="F31" s="332"/>
      <c r="G31" s="266">
        <f t="shared" si="0"/>
        <v>0</v>
      </c>
      <c r="H31" s="266">
        <f t="shared" si="1"/>
        <v>0</v>
      </c>
      <c r="I31" s="333"/>
      <c r="J31" s="266"/>
      <c r="K31" s="266"/>
      <c r="L31" s="266"/>
      <c r="M31" s="266">
        <f t="shared" si="2"/>
        <v>0</v>
      </c>
      <c r="N31" s="266">
        <f t="shared" si="3"/>
        <v>0</v>
      </c>
      <c r="O31" s="358">
        <v>2.78</v>
      </c>
      <c r="P31" s="266"/>
      <c r="Q31" s="9"/>
      <c r="R31" s="266"/>
      <c r="S31" s="266">
        <f t="shared" si="4"/>
        <v>2.78</v>
      </c>
      <c r="T31" s="266">
        <f t="shared" si="5"/>
        <v>0</v>
      </c>
      <c r="U31" s="333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9"/>
      <c r="AC31" s="350"/>
      <c r="AD31" s="266"/>
      <c r="AE31" s="266">
        <f t="shared" si="8"/>
        <v>0</v>
      </c>
      <c r="AF31" s="266">
        <f t="shared" si="9"/>
        <v>0</v>
      </c>
      <c r="AG31" s="333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2"/>
      <c r="AP31" s="332"/>
      <c r="AQ31" s="266">
        <f t="shared" si="12"/>
        <v>0</v>
      </c>
      <c r="AR31" s="266">
        <f t="shared" si="13"/>
        <v>0</v>
      </c>
      <c r="AS31" s="110"/>
      <c r="AT31" s="335"/>
      <c r="AU31" s="9"/>
      <c r="AV31" s="266"/>
      <c r="AW31" s="266">
        <f t="shared" si="14"/>
        <v>0</v>
      </c>
      <c r="AX31" s="266">
        <f t="shared" si="15"/>
        <v>0</v>
      </c>
      <c r="AY31" s="336"/>
      <c r="AZ31" s="337"/>
      <c r="BA31" s="337"/>
      <c r="BB31" s="337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8"/>
      <c r="BL31" s="338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61">
        <v>0</v>
      </c>
      <c r="BX31" s="332"/>
      <c r="BY31" s="54"/>
      <c r="BZ31" s="338"/>
      <c r="CA31" s="266">
        <f t="shared" si="24"/>
        <v>0</v>
      </c>
      <c r="CB31" s="266">
        <f t="shared" si="25"/>
        <v>0</v>
      </c>
      <c r="CC31" s="334"/>
      <c r="CD31" s="9"/>
      <c r="CE31" s="339"/>
      <c r="CF31" s="339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58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4"/>
      <c r="DB31" s="332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8"/>
      <c r="DJ31" s="266"/>
      <c r="DK31" s="266">
        <f t="shared" si="35"/>
        <v>0</v>
      </c>
      <c r="DL31" s="266">
        <f t="shared" si="36"/>
        <v>0</v>
      </c>
      <c r="DM31" s="332"/>
      <c r="DN31" s="332"/>
      <c r="DO31" s="332"/>
      <c r="DP31" s="332"/>
      <c r="DQ31" s="266">
        <f t="shared" si="37"/>
        <v>0</v>
      </c>
      <c r="DR31" s="266">
        <f t="shared" si="38"/>
        <v>0</v>
      </c>
      <c r="DS31" s="333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40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58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6"/>
      <c r="HY31" s="346"/>
      <c r="HZ31" s="346"/>
      <c r="IA31" s="266">
        <f t="shared" si="72"/>
        <v>0</v>
      </c>
      <c r="IB31" s="266">
        <f t="shared" si="73"/>
        <v>0</v>
      </c>
      <c r="IC31" s="342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3"/>
      <c r="IL31" s="347"/>
      <c r="IM31" s="335">
        <f t="shared" si="77"/>
        <v>0</v>
      </c>
      <c r="IN31" s="335">
        <f t="shared" si="78"/>
        <v>0</v>
      </c>
      <c r="IO31" s="110">
        <v>0</v>
      </c>
      <c r="IP31" s="346"/>
      <c r="IQ31" s="335">
        <f t="shared" si="79"/>
        <v>0</v>
      </c>
      <c r="IR31" s="335">
        <f t="shared" si="80"/>
        <v>0</v>
      </c>
      <c r="IS31" s="341"/>
      <c r="IT31" s="341"/>
      <c r="IU31" s="344">
        <f t="shared" si="88"/>
        <v>0</v>
      </c>
      <c r="IV31" s="348">
        <f t="shared" si="89"/>
        <v>0</v>
      </c>
      <c r="IW31" s="344"/>
      <c r="IX31" s="344"/>
      <c r="IY31" s="344">
        <f t="shared" si="83"/>
        <v>0</v>
      </c>
      <c r="IZ31" s="344">
        <f t="shared" si="84"/>
        <v>0</v>
      </c>
      <c r="JA31" s="348"/>
      <c r="JB31" s="348"/>
      <c r="JC31" s="344">
        <f t="shared" si="85"/>
        <v>0</v>
      </c>
      <c r="JD31" s="344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2"/>
      <c r="F32" s="332"/>
      <c r="G32" s="266">
        <f t="shared" si="0"/>
        <v>0</v>
      </c>
      <c r="H32" s="266">
        <f t="shared" si="1"/>
        <v>0</v>
      </c>
      <c r="I32" s="333"/>
      <c r="J32" s="266"/>
      <c r="K32" s="266"/>
      <c r="L32" s="266"/>
      <c r="M32" s="266">
        <f t="shared" si="2"/>
        <v>0</v>
      </c>
      <c r="N32" s="266">
        <f t="shared" si="3"/>
        <v>0</v>
      </c>
      <c r="O32" s="358">
        <v>2.78</v>
      </c>
      <c r="P32" s="266"/>
      <c r="Q32" s="9"/>
      <c r="R32" s="266"/>
      <c r="S32" s="266">
        <f t="shared" si="4"/>
        <v>2.78</v>
      </c>
      <c r="T32" s="266">
        <f t="shared" si="5"/>
        <v>0</v>
      </c>
      <c r="U32" s="333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9"/>
      <c r="AC32" s="350"/>
      <c r="AD32" s="266"/>
      <c r="AE32" s="266">
        <f t="shared" si="8"/>
        <v>0</v>
      </c>
      <c r="AF32" s="266">
        <f t="shared" si="9"/>
        <v>0</v>
      </c>
      <c r="AG32" s="333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2"/>
      <c r="AP32" s="332"/>
      <c r="AQ32" s="266">
        <f t="shared" si="12"/>
        <v>0</v>
      </c>
      <c r="AR32" s="266">
        <f t="shared" si="13"/>
        <v>0</v>
      </c>
      <c r="AS32" s="110"/>
      <c r="AT32" s="335"/>
      <c r="AU32" s="9"/>
      <c r="AV32" s="266"/>
      <c r="AW32" s="266">
        <f t="shared" si="14"/>
        <v>0</v>
      </c>
      <c r="AX32" s="266">
        <f t="shared" si="15"/>
        <v>0</v>
      </c>
      <c r="AY32" s="336"/>
      <c r="AZ32" s="337"/>
      <c r="BA32" s="337"/>
      <c r="BB32" s="337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8"/>
      <c r="BL32" s="338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61">
        <v>0</v>
      </c>
      <c r="BX32" s="332"/>
      <c r="BY32" s="54"/>
      <c r="BZ32" s="338"/>
      <c r="CA32" s="266">
        <f t="shared" si="24"/>
        <v>0</v>
      </c>
      <c r="CB32" s="266">
        <f t="shared" si="25"/>
        <v>0</v>
      </c>
      <c r="CC32" s="334"/>
      <c r="CD32" s="9"/>
      <c r="CE32" s="339"/>
      <c r="CF32" s="339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58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4"/>
      <c r="DB32" s="332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8"/>
      <c r="DJ32" s="266"/>
      <c r="DK32" s="266">
        <f t="shared" si="35"/>
        <v>0</v>
      </c>
      <c r="DL32" s="266">
        <f t="shared" si="36"/>
        <v>0</v>
      </c>
      <c r="DM32" s="332"/>
      <c r="DN32" s="332"/>
      <c r="DO32" s="332"/>
      <c r="DP32" s="332"/>
      <c r="DQ32" s="266">
        <f t="shared" si="37"/>
        <v>0</v>
      </c>
      <c r="DR32" s="266">
        <f t="shared" si="38"/>
        <v>0</v>
      </c>
      <c r="DS32" s="333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40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58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6"/>
      <c r="HY32" s="346"/>
      <c r="HZ32" s="346"/>
      <c r="IA32" s="266">
        <f t="shared" si="72"/>
        <v>0</v>
      </c>
      <c r="IB32" s="266">
        <f t="shared" si="73"/>
        <v>0</v>
      </c>
      <c r="IC32" s="342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3"/>
      <c r="IL32" s="347"/>
      <c r="IM32" s="335">
        <f t="shared" si="77"/>
        <v>0</v>
      </c>
      <c r="IN32" s="335">
        <f t="shared" si="78"/>
        <v>0</v>
      </c>
      <c r="IO32" s="110">
        <v>0</v>
      </c>
      <c r="IP32" s="346"/>
      <c r="IQ32" s="335">
        <f t="shared" si="79"/>
        <v>0</v>
      </c>
      <c r="IR32" s="335">
        <f t="shared" si="80"/>
        <v>0</v>
      </c>
      <c r="IS32" s="341"/>
      <c r="IT32" s="341"/>
      <c r="IU32" s="344">
        <f t="shared" si="88"/>
        <v>0</v>
      </c>
      <c r="IV32" s="348">
        <f t="shared" si="89"/>
        <v>0</v>
      </c>
      <c r="IW32" s="344"/>
      <c r="IX32" s="344"/>
      <c r="IY32" s="344">
        <f t="shared" si="83"/>
        <v>0</v>
      </c>
      <c r="IZ32" s="344">
        <f t="shared" si="84"/>
        <v>0</v>
      </c>
      <c r="JA32" s="348"/>
      <c r="JB32" s="348"/>
      <c r="JC32" s="344">
        <f t="shared" si="85"/>
        <v>0</v>
      </c>
      <c r="JD32" s="344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2"/>
      <c r="F33" s="332"/>
      <c r="G33" s="266">
        <f t="shared" si="0"/>
        <v>0</v>
      </c>
      <c r="H33" s="266">
        <f t="shared" si="1"/>
        <v>0</v>
      </c>
      <c r="I33" s="333"/>
      <c r="J33" s="266"/>
      <c r="K33" s="266"/>
      <c r="L33" s="266"/>
      <c r="M33" s="266">
        <f t="shared" si="2"/>
        <v>0</v>
      </c>
      <c r="N33" s="266">
        <f t="shared" si="3"/>
        <v>0</v>
      </c>
      <c r="O33" s="358">
        <v>2.78</v>
      </c>
      <c r="P33" s="266"/>
      <c r="Q33" s="9"/>
      <c r="R33" s="266"/>
      <c r="S33" s="266">
        <f t="shared" si="4"/>
        <v>2.78</v>
      </c>
      <c r="T33" s="266">
        <f t="shared" si="5"/>
        <v>0</v>
      </c>
      <c r="U33" s="333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9"/>
      <c r="AC33" s="350"/>
      <c r="AD33" s="266"/>
      <c r="AE33" s="266">
        <f t="shared" si="8"/>
        <v>0</v>
      </c>
      <c r="AF33" s="266">
        <f t="shared" si="9"/>
        <v>0</v>
      </c>
      <c r="AG33" s="333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2"/>
      <c r="AP33" s="332"/>
      <c r="AQ33" s="266">
        <f t="shared" si="12"/>
        <v>0</v>
      </c>
      <c r="AR33" s="266">
        <f t="shared" si="13"/>
        <v>0</v>
      </c>
      <c r="AS33" s="110"/>
      <c r="AT33" s="335"/>
      <c r="AU33" s="9"/>
      <c r="AV33" s="266"/>
      <c r="AW33" s="266">
        <f t="shared" si="14"/>
        <v>0</v>
      </c>
      <c r="AX33" s="266">
        <f t="shared" si="15"/>
        <v>0</v>
      </c>
      <c r="AY33" s="336"/>
      <c r="AZ33" s="337"/>
      <c r="BA33" s="337"/>
      <c r="BB33" s="337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8"/>
      <c r="BL33" s="338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61">
        <v>0</v>
      </c>
      <c r="BX33" s="332"/>
      <c r="BY33" s="54"/>
      <c r="BZ33" s="338"/>
      <c r="CA33" s="266">
        <f t="shared" si="24"/>
        <v>0</v>
      </c>
      <c r="CB33" s="266">
        <f t="shared" si="25"/>
        <v>0</v>
      </c>
      <c r="CC33" s="334"/>
      <c r="CD33" s="9"/>
      <c r="CE33" s="339"/>
      <c r="CF33" s="339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58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4"/>
      <c r="DB33" s="332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8"/>
      <c r="DJ33" s="266"/>
      <c r="DK33" s="266">
        <f t="shared" si="35"/>
        <v>0</v>
      </c>
      <c r="DL33" s="266">
        <f t="shared" si="36"/>
        <v>0</v>
      </c>
      <c r="DM33" s="332"/>
      <c r="DN33" s="332"/>
      <c r="DO33" s="332"/>
      <c r="DP33" s="332"/>
      <c r="DQ33" s="266">
        <f t="shared" si="37"/>
        <v>0</v>
      </c>
      <c r="DR33" s="266">
        <f t="shared" si="38"/>
        <v>0</v>
      </c>
      <c r="DS33" s="333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40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58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6"/>
      <c r="HY33" s="346"/>
      <c r="HZ33" s="346"/>
      <c r="IA33" s="266">
        <f t="shared" si="72"/>
        <v>0</v>
      </c>
      <c r="IB33" s="266">
        <f t="shared" si="73"/>
        <v>0</v>
      </c>
      <c r="IC33" s="342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3"/>
      <c r="IL33" s="347"/>
      <c r="IM33" s="335">
        <f t="shared" si="77"/>
        <v>0</v>
      </c>
      <c r="IN33" s="335">
        <f t="shared" si="78"/>
        <v>0</v>
      </c>
      <c r="IO33" s="110">
        <v>0</v>
      </c>
      <c r="IP33" s="346"/>
      <c r="IQ33" s="335">
        <f t="shared" si="79"/>
        <v>0</v>
      </c>
      <c r="IR33" s="335">
        <f t="shared" si="80"/>
        <v>0</v>
      </c>
      <c r="IS33" s="341"/>
      <c r="IT33" s="341"/>
      <c r="IU33" s="344">
        <f t="shared" si="88"/>
        <v>0</v>
      </c>
      <c r="IV33" s="348">
        <f t="shared" si="89"/>
        <v>0</v>
      </c>
      <c r="IW33" s="344"/>
      <c r="IX33" s="344"/>
      <c r="IY33" s="344">
        <f t="shared" si="83"/>
        <v>0</v>
      </c>
      <c r="IZ33" s="344">
        <f t="shared" si="84"/>
        <v>0</v>
      </c>
      <c r="JA33" s="348"/>
      <c r="JB33" s="348"/>
      <c r="JC33" s="344">
        <f t="shared" si="85"/>
        <v>0</v>
      </c>
      <c r="JD33" s="344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2"/>
      <c r="F34" s="332"/>
      <c r="G34" s="266">
        <f t="shared" si="0"/>
        <v>0</v>
      </c>
      <c r="H34" s="266">
        <f t="shared" si="1"/>
        <v>0</v>
      </c>
      <c r="I34" s="333"/>
      <c r="J34" s="266"/>
      <c r="K34" s="266"/>
      <c r="L34" s="266"/>
      <c r="M34" s="266">
        <f t="shared" si="2"/>
        <v>0</v>
      </c>
      <c r="N34" s="266">
        <f t="shared" si="3"/>
        <v>0</v>
      </c>
      <c r="O34" s="358">
        <v>2.78</v>
      </c>
      <c r="P34" s="266"/>
      <c r="Q34" s="9"/>
      <c r="R34" s="266"/>
      <c r="S34" s="266">
        <f t="shared" si="4"/>
        <v>2.78</v>
      </c>
      <c r="T34" s="266">
        <f t="shared" si="5"/>
        <v>0</v>
      </c>
      <c r="U34" s="333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9"/>
      <c r="AC34" s="350"/>
      <c r="AD34" s="266"/>
      <c r="AE34" s="266">
        <f t="shared" si="8"/>
        <v>0</v>
      </c>
      <c r="AF34" s="266">
        <f t="shared" si="9"/>
        <v>0</v>
      </c>
      <c r="AG34" s="333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2"/>
      <c r="AP34" s="332"/>
      <c r="AQ34" s="266">
        <f t="shared" si="12"/>
        <v>0</v>
      </c>
      <c r="AR34" s="266">
        <f t="shared" si="13"/>
        <v>0</v>
      </c>
      <c r="AS34" s="110"/>
      <c r="AT34" s="335"/>
      <c r="AU34" s="9"/>
      <c r="AV34" s="266"/>
      <c r="AW34" s="266">
        <f t="shared" si="14"/>
        <v>0</v>
      </c>
      <c r="AX34" s="266">
        <f t="shared" si="15"/>
        <v>0</v>
      </c>
      <c r="AY34" s="336"/>
      <c r="AZ34" s="337"/>
      <c r="BA34" s="337"/>
      <c r="BB34" s="337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8"/>
      <c r="BL34" s="338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61">
        <v>0</v>
      </c>
      <c r="BX34" s="332"/>
      <c r="BY34" s="54"/>
      <c r="BZ34" s="338"/>
      <c r="CA34" s="266">
        <f t="shared" si="24"/>
        <v>0</v>
      </c>
      <c r="CB34" s="266">
        <f t="shared" si="25"/>
        <v>0</v>
      </c>
      <c r="CC34" s="334"/>
      <c r="CD34" s="9"/>
      <c r="CE34" s="339"/>
      <c r="CF34" s="339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58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4"/>
      <c r="DB34" s="332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8"/>
      <c r="DJ34" s="266"/>
      <c r="DK34" s="266">
        <f t="shared" si="35"/>
        <v>0</v>
      </c>
      <c r="DL34" s="266">
        <f t="shared" si="36"/>
        <v>0</v>
      </c>
      <c r="DM34" s="332"/>
      <c r="DN34" s="332"/>
      <c r="DO34" s="332"/>
      <c r="DP34" s="332"/>
      <c r="DQ34" s="266">
        <f t="shared" si="37"/>
        <v>0</v>
      </c>
      <c r="DR34" s="266">
        <f t="shared" si="38"/>
        <v>0</v>
      </c>
      <c r="DS34" s="333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40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58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6"/>
      <c r="HY34" s="346"/>
      <c r="HZ34" s="346"/>
      <c r="IA34" s="266">
        <f t="shared" si="72"/>
        <v>0</v>
      </c>
      <c r="IB34" s="266">
        <f t="shared" si="73"/>
        <v>0</v>
      </c>
      <c r="IC34" s="342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3"/>
      <c r="IL34" s="347"/>
      <c r="IM34" s="335">
        <f t="shared" si="77"/>
        <v>0</v>
      </c>
      <c r="IN34" s="335">
        <f t="shared" si="78"/>
        <v>0</v>
      </c>
      <c r="IO34" s="110">
        <v>0</v>
      </c>
      <c r="IP34" s="346"/>
      <c r="IQ34" s="335">
        <f t="shared" si="79"/>
        <v>0</v>
      </c>
      <c r="IR34" s="335">
        <f t="shared" si="80"/>
        <v>0</v>
      </c>
      <c r="IS34" s="341"/>
      <c r="IT34" s="341"/>
      <c r="IU34" s="344">
        <f t="shared" si="88"/>
        <v>0</v>
      </c>
      <c r="IV34" s="348">
        <f t="shared" si="89"/>
        <v>0</v>
      </c>
      <c r="IW34" s="344"/>
      <c r="IX34" s="344"/>
      <c r="IY34" s="344">
        <f t="shared" si="83"/>
        <v>0</v>
      </c>
      <c r="IZ34" s="344">
        <f t="shared" si="84"/>
        <v>0</v>
      </c>
      <c r="JA34" s="348"/>
      <c r="JB34" s="348"/>
      <c r="JC34" s="344">
        <f t="shared" si="85"/>
        <v>0</v>
      </c>
      <c r="JD34" s="344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2"/>
      <c r="F35" s="332"/>
      <c r="G35" s="266">
        <f t="shared" si="0"/>
        <v>0</v>
      </c>
      <c r="H35" s="266">
        <f t="shared" si="1"/>
        <v>0</v>
      </c>
      <c r="I35" s="333"/>
      <c r="J35" s="266"/>
      <c r="K35" s="266"/>
      <c r="L35" s="266"/>
      <c r="M35" s="266">
        <f t="shared" si="2"/>
        <v>0</v>
      </c>
      <c r="N35" s="266">
        <f t="shared" si="3"/>
        <v>0</v>
      </c>
      <c r="O35" s="358">
        <v>2.78</v>
      </c>
      <c r="P35" s="266"/>
      <c r="Q35" s="9"/>
      <c r="R35" s="266"/>
      <c r="S35" s="266">
        <f t="shared" si="4"/>
        <v>2.78</v>
      </c>
      <c r="T35" s="266">
        <f t="shared" si="5"/>
        <v>0</v>
      </c>
      <c r="U35" s="333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9"/>
      <c r="AC35" s="350"/>
      <c r="AD35" s="266"/>
      <c r="AE35" s="266">
        <f t="shared" si="8"/>
        <v>0</v>
      </c>
      <c r="AF35" s="266">
        <f t="shared" si="9"/>
        <v>0</v>
      </c>
      <c r="AG35" s="333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2"/>
      <c r="AP35" s="332"/>
      <c r="AQ35" s="266">
        <f t="shared" si="12"/>
        <v>0</v>
      </c>
      <c r="AR35" s="266">
        <f t="shared" si="13"/>
        <v>0</v>
      </c>
      <c r="AS35" s="110"/>
      <c r="AT35" s="335"/>
      <c r="AU35" s="9"/>
      <c r="AV35" s="266"/>
      <c r="AW35" s="266">
        <f t="shared" si="14"/>
        <v>0</v>
      </c>
      <c r="AX35" s="266">
        <f t="shared" si="15"/>
        <v>0</v>
      </c>
      <c r="AY35" s="336"/>
      <c r="AZ35" s="337"/>
      <c r="BA35" s="337"/>
      <c r="BB35" s="337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8"/>
      <c r="BL35" s="338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61">
        <v>0</v>
      </c>
      <c r="BX35" s="332"/>
      <c r="BY35" s="54"/>
      <c r="BZ35" s="338"/>
      <c r="CA35" s="266">
        <f t="shared" si="24"/>
        <v>0</v>
      </c>
      <c r="CB35" s="266">
        <f t="shared" si="25"/>
        <v>0</v>
      </c>
      <c r="CC35" s="334"/>
      <c r="CD35" s="9"/>
      <c r="CE35" s="339"/>
      <c r="CF35" s="339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58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4"/>
      <c r="DB35" s="332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8"/>
      <c r="DJ35" s="266"/>
      <c r="DK35" s="266">
        <f t="shared" si="35"/>
        <v>0</v>
      </c>
      <c r="DL35" s="266">
        <f t="shared" si="36"/>
        <v>0</v>
      </c>
      <c r="DM35" s="332"/>
      <c r="DN35" s="332"/>
      <c r="DO35" s="332"/>
      <c r="DP35" s="332"/>
      <c r="DQ35" s="266">
        <f t="shared" si="37"/>
        <v>0</v>
      </c>
      <c r="DR35" s="266">
        <f t="shared" si="38"/>
        <v>0</v>
      </c>
      <c r="DS35" s="333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40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58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6"/>
      <c r="HY35" s="346"/>
      <c r="HZ35" s="346"/>
      <c r="IA35" s="266">
        <f t="shared" si="72"/>
        <v>0</v>
      </c>
      <c r="IB35" s="266">
        <f t="shared" si="73"/>
        <v>0</v>
      </c>
      <c r="IC35" s="342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3"/>
      <c r="IL35" s="347"/>
      <c r="IM35" s="335">
        <f t="shared" si="77"/>
        <v>0</v>
      </c>
      <c r="IN35" s="335">
        <f t="shared" si="78"/>
        <v>0</v>
      </c>
      <c r="IO35" s="110">
        <v>6.66</v>
      </c>
      <c r="IP35" s="346"/>
      <c r="IQ35" s="335">
        <f t="shared" si="79"/>
        <v>6.66</v>
      </c>
      <c r="IR35" s="335">
        <f t="shared" si="80"/>
        <v>0</v>
      </c>
      <c r="IS35" s="341"/>
      <c r="IT35" s="341"/>
      <c r="IU35" s="344">
        <f t="shared" si="88"/>
        <v>0</v>
      </c>
      <c r="IV35" s="348">
        <f t="shared" si="89"/>
        <v>0</v>
      </c>
      <c r="IW35" s="344"/>
      <c r="IX35" s="344"/>
      <c r="IY35" s="344">
        <f t="shared" si="83"/>
        <v>0</v>
      </c>
      <c r="IZ35" s="344">
        <f t="shared" si="84"/>
        <v>0</v>
      </c>
      <c r="JA35" s="348"/>
      <c r="JB35" s="348"/>
      <c r="JC35" s="344">
        <f t="shared" si="85"/>
        <v>0</v>
      </c>
      <c r="JD35" s="344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2"/>
      <c r="F36" s="332"/>
      <c r="G36" s="266">
        <f t="shared" si="0"/>
        <v>0</v>
      </c>
      <c r="H36" s="266">
        <f t="shared" si="1"/>
        <v>0</v>
      </c>
      <c r="I36" s="333"/>
      <c r="J36" s="266"/>
      <c r="K36" s="266"/>
      <c r="L36" s="266"/>
      <c r="M36" s="266">
        <f t="shared" si="2"/>
        <v>0</v>
      </c>
      <c r="N36" s="266">
        <f t="shared" si="3"/>
        <v>0</v>
      </c>
      <c r="O36" s="358">
        <v>2.78</v>
      </c>
      <c r="P36" s="266"/>
      <c r="Q36" s="9"/>
      <c r="R36" s="266"/>
      <c r="S36" s="266">
        <f t="shared" si="4"/>
        <v>2.78</v>
      </c>
      <c r="T36" s="266">
        <f t="shared" si="5"/>
        <v>0</v>
      </c>
      <c r="U36" s="333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9"/>
      <c r="AC36" s="350"/>
      <c r="AD36" s="266"/>
      <c r="AE36" s="266">
        <f t="shared" si="8"/>
        <v>0</v>
      </c>
      <c r="AF36" s="266">
        <f t="shared" si="9"/>
        <v>0</v>
      </c>
      <c r="AG36" s="333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2"/>
      <c r="AP36" s="332"/>
      <c r="AQ36" s="266">
        <f t="shared" si="12"/>
        <v>0</v>
      </c>
      <c r="AR36" s="266">
        <f t="shared" si="13"/>
        <v>0</v>
      </c>
      <c r="AS36" s="110"/>
      <c r="AT36" s="335"/>
      <c r="AU36" s="9"/>
      <c r="AV36" s="266"/>
      <c r="AW36" s="266">
        <f t="shared" si="14"/>
        <v>0</v>
      </c>
      <c r="AX36" s="266">
        <f t="shared" si="15"/>
        <v>0</v>
      </c>
      <c r="AY36" s="336"/>
      <c r="AZ36" s="337"/>
      <c r="BA36" s="337"/>
      <c r="BB36" s="337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8"/>
      <c r="BL36" s="338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61">
        <v>0</v>
      </c>
      <c r="BX36" s="332"/>
      <c r="BY36" s="54"/>
      <c r="BZ36" s="338"/>
      <c r="CA36" s="266">
        <f t="shared" si="24"/>
        <v>0</v>
      </c>
      <c r="CB36" s="266">
        <f t="shared" si="25"/>
        <v>0</v>
      </c>
      <c r="CC36" s="334"/>
      <c r="CD36" s="9"/>
      <c r="CE36" s="339"/>
      <c r="CF36" s="339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58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4"/>
      <c r="DB36" s="332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8"/>
      <c r="DJ36" s="266"/>
      <c r="DK36" s="266">
        <f t="shared" si="35"/>
        <v>0</v>
      </c>
      <c r="DL36" s="266">
        <f t="shared" si="36"/>
        <v>0</v>
      </c>
      <c r="DM36" s="332"/>
      <c r="DN36" s="332"/>
      <c r="DO36" s="332"/>
      <c r="DP36" s="332"/>
      <c r="DQ36" s="266">
        <f t="shared" si="37"/>
        <v>0</v>
      </c>
      <c r="DR36" s="266">
        <f t="shared" si="38"/>
        <v>0</v>
      </c>
      <c r="DS36" s="333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40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58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6"/>
      <c r="HY36" s="346"/>
      <c r="HZ36" s="346"/>
      <c r="IA36" s="266">
        <f t="shared" si="72"/>
        <v>0</v>
      </c>
      <c r="IB36" s="266">
        <f t="shared" si="73"/>
        <v>0</v>
      </c>
      <c r="IC36" s="342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3"/>
      <c r="IL36" s="347"/>
      <c r="IM36" s="335">
        <f t="shared" si="77"/>
        <v>0</v>
      </c>
      <c r="IN36" s="335">
        <f t="shared" si="78"/>
        <v>0</v>
      </c>
      <c r="IO36" s="110">
        <v>6.66</v>
      </c>
      <c r="IP36" s="346"/>
      <c r="IQ36" s="335">
        <f t="shared" si="79"/>
        <v>6.66</v>
      </c>
      <c r="IR36" s="335">
        <f t="shared" si="80"/>
        <v>0</v>
      </c>
      <c r="IS36" s="341"/>
      <c r="IT36" s="341"/>
      <c r="IU36" s="344">
        <f t="shared" si="88"/>
        <v>0</v>
      </c>
      <c r="IV36" s="348">
        <f t="shared" si="89"/>
        <v>0</v>
      </c>
      <c r="IW36" s="344"/>
      <c r="IX36" s="344"/>
      <c r="IY36" s="344">
        <f t="shared" si="83"/>
        <v>0</v>
      </c>
      <c r="IZ36" s="344">
        <f t="shared" si="84"/>
        <v>0</v>
      </c>
      <c r="JA36" s="348"/>
      <c r="JB36" s="348"/>
      <c r="JC36" s="344">
        <f t="shared" si="85"/>
        <v>0</v>
      </c>
      <c r="JD36" s="344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2"/>
      <c r="F37" s="332"/>
      <c r="G37" s="266">
        <f t="shared" si="0"/>
        <v>0</v>
      </c>
      <c r="H37" s="266">
        <f t="shared" si="1"/>
        <v>0</v>
      </c>
      <c r="I37" s="333"/>
      <c r="J37" s="266"/>
      <c r="K37" s="266"/>
      <c r="L37" s="266"/>
      <c r="M37" s="266">
        <f t="shared" si="2"/>
        <v>0</v>
      </c>
      <c r="N37" s="266">
        <f t="shared" si="3"/>
        <v>0</v>
      </c>
      <c r="O37" s="358">
        <v>2.78</v>
      </c>
      <c r="P37" s="266"/>
      <c r="Q37" s="9"/>
      <c r="R37" s="266"/>
      <c r="S37" s="266">
        <f t="shared" si="4"/>
        <v>2.78</v>
      </c>
      <c r="T37" s="266">
        <f t="shared" si="5"/>
        <v>0</v>
      </c>
      <c r="U37" s="333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9"/>
      <c r="AC37" s="350"/>
      <c r="AD37" s="266"/>
      <c r="AE37" s="266">
        <f t="shared" si="8"/>
        <v>0</v>
      </c>
      <c r="AF37" s="266">
        <f t="shared" si="9"/>
        <v>0</v>
      </c>
      <c r="AG37" s="333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2"/>
      <c r="AP37" s="332"/>
      <c r="AQ37" s="266">
        <f t="shared" si="12"/>
        <v>0</v>
      </c>
      <c r="AR37" s="266">
        <f t="shared" si="13"/>
        <v>0</v>
      </c>
      <c r="AS37" s="110"/>
      <c r="AT37" s="335"/>
      <c r="AU37" s="9"/>
      <c r="AV37" s="266"/>
      <c r="AW37" s="266">
        <f t="shared" si="14"/>
        <v>0</v>
      </c>
      <c r="AX37" s="266">
        <f t="shared" si="15"/>
        <v>0</v>
      </c>
      <c r="AY37" s="336"/>
      <c r="AZ37" s="337"/>
      <c r="BA37" s="337"/>
      <c r="BB37" s="337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8"/>
      <c r="BL37" s="338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61">
        <v>0</v>
      </c>
      <c r="BX37" s="332"/>
      <c r="BY37" s="54"/>
      <c r="BZ37" s="338"/>
      <c r="CA37" s="266">
        <f t="shared" si="24"/>
        <v>0</v>
      </c>
      <c r="CB37" s="266">
        <f t="shared" si="25"/>
        <v>0</v>
      </c>
      <c r="CC37" s="334"/>
      <c r="CD37" s="9"/>
      <c r="CE37" s="339"/>
      <c r="CF37" s="339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58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4"/>
      <c r="DB37" s="332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8"/>
      <c r="DJ37" s="266"/>
      <c r="DK37" s="266">
        <f t="shared" si="35"/>
        <v>0</v>
      </c>
      <c r="DL37" s="266">
        <f t="shared" si="36"/>
        <v>0</v>
      </c>
      <c r="DM37" s="332"/>
      <c r="DN37" s="332"/>
      <c r="DO37" s="332"/>
      <c r="DP37" s="332"/>
      <c r="DQ37" s="266">
        <f t="shared" si="37"/>
        <v>0</v>
      </c>
      <c r="DR37" s="266">
        <f t="shared" si="38"/>
        <v>0</v>
      </c>
      <c r="DS37" s="333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40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58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6"/>
      <c r="HY37" s="346"/>
      <c r="HZ37" s="346"/>
      <c r="IA37" s="266">
        <f t="shared" si="72"/>
        <v>0</v>
      </c>
      <c r="IB37" s="266">
        <f t="shared" si="73"/>
        <v>0</v>
      </c>
      <c r="IC37" s="342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3"/>
      <c r="IL37" s="347"/>
      <c r="IM37" s="335">
        <f t="shared" si="77"/>
        <v>0</v>
      </c>
      <c r="IN37" s="335">
        <f t="shared" si="78"/>
        <v>0</v>
      </c>
      <c r="IO37" s="110">
        <v>6.66</v>
      </c>
      <c r="IP37" s="346"/>
      <c r="IQ37" s="335">
        <f t="shared" si="79"/>
        <v>6.66</v>
      </c>
      <c r="IR37" s="335">
        <f t="shared" si="80"/>
        <v>0</v>
      </c>
      <c r="IS37" s="341"/>
      <c r="IT37" s="341"/>
      <c r="IU37" s="344">
        <f t="shared" si="88"/>
        <v>0</v>
      </c>
      <c r="IV37" s="348">
        <f t="shared" si="89"/>
        <v>0</v>
      </c>
      <c r="IW37" s="344"/>
      <c r="IX37" s="344"/>
      <c r="IY37" s="344">
        <f t="shared" si="83"/>
        <v>0</v>
      </c>
      <c r="IZ37" s="344">
        <f t="shared" si="84"/>
        <v>0</v>
      </c>
      <c r="JA37" s="348"/>
      <c r="JB37" s="348"/>
      <c r="JC37" s="344">
        <f t="shared" si="85"/>
        <v>0</v>
      </c>
      <c r="JD37" s="344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2"/>
      <c r="F38" s="332"/>
      <c r="G38" s="266">
        <f t="shared" si="0"/>
        <v>0</v>
      </c>
      <c r="H38" s="266">
        <f t="shared" si="1"/>
        <v>0</v>
      </c>
      <c r="I38" s="333"/>
      <c r="J38" s="266"/>
      <c r="K38" s="266"/>
      <c r="L38" s="266"/>
      <c r="M38" s="266">
        <f t="shared" si="2"/>
        <v>0</v>
      </c>
      <c r="N38" s="266">
        <f t="shared" si="3"/>
        <v>0</v>
      </c>
      <c r="O38" s="358">
        <v>2.78</v>
      </c>
      <c r="P38" s="266"/>
      <c r="Q38" s="9"/>
      <c r="R38" s="266"/>
      <c r="S38" s="266">
        <f t="shared" si="4"/>
        <v>2.78</v>
      </c>
      <c r="T38" s="266">
        <f t="shared" si="5"/>
        <v>0</v>
      </c>
      <c r="U38" s="333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9"/>
      <c r="AC38" s="350"/>
      <c r="AD38" s="266"/>
      <c r="AE38" s="266">
        <f t="shared" si="8"/>
        <v>0</v>
      </c>
      <c r="AF38" s="266">
        <f t="shared" si="9"/>
        <v>0</v>
      </c>
      <c r="AG38" s="333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2"/>
      <c r="AP38" s="332"/>
      <c r="AQ38" s="266">
        <f t="shared" si="12"/>
        <v>0</v>
      </c>
      <c r="AR38" s="266">
        <f t="shared" si="13"/>
        <v>0</v>
      </c>
      <c r="AS38" s="110"/>
      <c r="AT38" s="335"/>
      <c r="AU38" s="9"/>
      <c r="AV38" s="266"/>
      <c r="AW38" s="266">
        <f t="shared" si="14"/>
        <v>0</v>
      </c>
      <c r="AX38" s="266">
        <f t="shared" si="15"/>
        <v>0</v>
      </c>
      <c r="AY38" s="336"/>
      <c r="AZ38" s="337"/>
      <c r="BA38" s="337"/>
      <c r="BB38" s="337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8"/>
      <c r="BL38" s="338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61">
        <v>0</v>
      </c>
      <c r="BX38" s="332"/>
      <c r="BY38" s="54"/>
      <c r="BZ38" s="338"/>
      <c r="CA38" s="266">
        <f t="shared" si="24"/>
        <v>0</v>
      </c>
      <c r="CB38" s="266">
        <f t="shared" si="25"/>
        <v>0</v>
      </c>
      <c r="CC38" s="334"/>
      <c r="CD38" s="9"/>
      <c r="CE38" s="339"/>
      <c r="CF38" s="339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58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4"/>
      <c r="DB38" s="332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8"/>
      <c r="DJ38" s="266"/>
      <c r="DK38" s="266">
        <f t="shared" si="35"/>
        <v>0</v>
      </c>
      <c r="DL38" s="266">
        <f t="shared" si="36"/>
        <v>0</v>
      </c>
      <c r="DM38" s="332"/>
      <c r="DN38" s="332"/>
      <c r="DO38" s="332"/>
      <c r="DP38" s="332"/>
      <c r="DQ38" s="266">
        <f t="shared" si="37"/>
        <v>0</v>
      </c>
      <c r="DR38" s="266">
        <f t="shared" si="38"/>
        <v>0</v>
      </c>
      <c r="DS38" s="333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40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58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6"/>
      <c r="HY38" s="346"/>
      <c r="HZ38" s="346"/>
      <c r="IA38" s="266">
        <f t="shared" si="72"/>
        <v>0</v>
      </c>
      <c r="IB38" s="266">
        <f t="shared" si="73"/>
        <v>0</v>
      </c>
      <c r="IC38" s="342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3"/>
      <c r="IL38" s="347"/>
      <c r="IM38" s="335">
        <f t="shared" si="77"/>
        <v>0</v>
      </c>
      <c r="IN38" s="335">
        <f t="shared" si="78"/>
        <v>0</v>
      </c>
      <c r="IO38" s="110">
        <v>6.66</v>
      </c>
      <c r="IP38" s="346"/>
      <c r="IQ38" s="335">
        <f t="shared" si="79"/>
        <v>6.66</v>
      </c>
      <c r="IR38" s="335">
        <f t="shared" si="80"/>
        <v>0</v>
      </c>
      <c r="IS38" s="341"/>
      <c r="IT38" s="341"/>
      <c r="IU38" s="344">
        <f t="shared" si="88"/>
        <v>0</v>
      </c>
      <c r="IV38" s="348">
        <f t="shared" si="89"/>
        <v>0</v>
      </c>
      <c r="IW38" s="344"/>
      <c r="IX38" s="344"/>
      <c r="IY38" s="344">
        <f t="shared" si="83"/>
        <v>0</v>
      </c>
      <c r="IZ38" s="344">
        <f t="shared" si="84"/>
        <v>0</v>
      </c>
      <c r="JA38" s="348"/>
      <c r="JB38" s="348"/>
      <c r="JC38" s="344">
        <f t="shared" si="85"/>
        <v>0</v>
      </c>
      <c r="JD38" s="344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2"/>
      <c r="F39" s="332"/>
      <c r="G39" s="266">
        <f t="shared" si="0"/>
        <v>0</v>
      </c>
      <c r="H39" s="266">
        <f t="shared" si="1"/>
        <v>0</v>
      </c>
      <c r="I39" s="333"/>
      <c r="J39" s="266"/>
      <c r="K39" s="266"/>
      <c r="L39" s="266"/>
      <c r="M39" s="266">
        <f t="shared" si="2"/>
        <v>0</v>
      </c>
      <c r="N39" s="266">
        <f t="shared" si="3"/>
        <v>0</v>
      </c>
      <c r="O39" s="358">
        <v>2.78</v>
      </c>
      <c r="P39" s="266"/>
      <c r="Q39" s="9"/>
      <c r="R39" s="266"/>
      <c r="S39" s="266">
        <f t="shared" si="4"/>
        <v>2.78</v>
      </c>
      <c r="T39" s="266">
        <f t="shared" si="5"/>
        <v>0</v>
      </c>
      <c r="U39" s="333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9"/>
      <c r="AC39" s="350"/>
      <c r="AD39" s="266"/>
      <c r="AE39" s="266">
        <f t="shared" si="8"/>
        <v>0</v>
      </c>
      <c r="AF39" s="266">
        <f t="shared" si="9"/>
        <v>0</v>
      </c>
      <c r="AG39" s="333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2"/>
      <c r="AP39" s="332"/>
      <c r="AQ39" s="266">
        <f t="shared" si="12"/>
        <v>0</v>
      </c>
      <c r="AR39" s="266">
        <f t="shared" si="13"/>
        <v>0</v>
      </c>
      <c r="AS39" s="110"/>
      <c r="AT39" s="335"/>
      <c r="AU39" s="9"/>
      <c r="AV39" s="266"/>
      <c r="AW39" s="266">
        <f t="shared" si="14"/>
        <v>0</v>
      </c>
      <c r="AX39" s="266">
        <f t="shared" si="15"/>
        <v>0</v>
      </c>
      <c r="AY39" s="336"/>
      <c r="AZ39" s="337"/>
      <c r="BA39" s="337"/>
      <c r="BB39" s="337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8"/>
      <c r="BL39" s="338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61">
        <v>0</v>
      </c>
      <c r="BX39" s="332"/>
      <c r="BY39" s="54"/>
      <c r="BZ39" s="338"/>
      <c r="CA39" s="266">
        <f t="shared" si="24"/>
        <v>0</v>
      </c>
      <c r="CB39" s="266">
        <f t="shared" si="25"/>
        <v>0</v>
      </c>
      <c r="CC39" s="334"/>
      <c r="CD39" s="9"/>
      <c r="CE39" s="339"/>
      <c r="CF39" s="339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58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4"/>
      <c r="DB39" s="332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8"/>
      <c r="DJ39" s="266"/>
      <c r="DK39" s="266">
        <f t="shared" si="35"/>
        <v>0</v>
      </c>
      <c r="DL39" s="266">
        <f t="shared" si="36"/>
        <v>0</v>
      </c>
      <c r="DM39" s="332"/>
      <c r="DN39" s="332"/>
      <c r="DO39" s="332"/>
      <c r="DP39" s="332"/>
      <c r="DQ39" s="266">
        <f t="shared" si="37"/>
        <v>0</v>
      </c>
      <c r="DR39" s="266">
        <f t="shared" si="38"/>
        <v>0</v>
      </c>
      <c r="DS39" s="333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40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58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6"/>
      <c r="HY39" s="346"/>
      <c r="HZ39" s="346"/>
      <c r="IA39" s="266">
        <f t="shared" si="72"/>
        <v>0</v>
      </c>
      <c r="IB39" s="266">
        <f t="shared" si="73"/>
        <v>0</v>
      </c>
      <c r="IC39" s="342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3"/>
      <c r="IL39" s="347"/>
      <c r="IM39" s="335">
        <f t="shared" si="77"/>
        <v>0</v>
      </c>
      <c r="IN39" s="335">
        <f t="shared" si="78"/>
        <v>0</v>
      </c>
      <c r="IO39" s="110">
        <v>6.66</v>
      </c>
      <c r="IP39" s="346"/>
      <c r="IQ39" s="335">
        <f t="shared" si="79"/>
        <v>6.66</v>
      </c>
      <c r="IR39" s="335">
        <f t="shared" si="80"/>
        <v>0</v>
      </c>
      <c r="IS39" s="341"/>
      <c r="IT39" s="341"/>
      <c r="IU39" s="344">
        <f t="shared" si="88"/>
        <v>0</v>
      </c>
      <c r="IV39" s="348">
        <f t="shared" si="89"/>
        <v>0</v>
      </c>
      <c r="IW39" s="344"/>
      <c r="IX39" s="344"/>
      <c r="IY39" s="344">
        <f t="shared" si="83"/>
        <v>0</v>
      </c>
      <c r="IZ39" s="344">
        <f t="shared" si="84"/>
        <v>0</v>
      </c>
      <c r="JA39" s="348"/>
      <c r="JB39" s="348"/>
      <c r="JC39" s="344">
        <f t="shared" si="85"/>
        <v>0</v>
      </c>
      <c r="JD39" s="344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2"/>
      <c r="F40" s="332"/>
      <c r="G40" s="266">
        <f t="shared" si="0"/>
        <v>0</v>
      </c>
      <c r="H40" s="266">
        <f t="shared" si="1"/>
        <v>0</v>
      </c>
      <c r="I40" s="333"/>
      <c r="J40" s="266"/>
      <c r="K40" s="266"/>
      <c r="L40" s="266"/>
      <c r="M40" s="266">
        <f t="shared" si="2"/>
        <v>0</v>
      </c>
      <c r="N40" s="266">
        <f t="shared" si="3"/>
        <v>0</v>
      </c>
      <c r="O40" s="358">
        <v>2.78</v>
      </c>
      <c r="P40" s="266"/>
      <c r="Q40" s="9"/>
      <c r="R40" s="266"/>
      <c r="S40" s="266">
        <f t="shared" si="4"/>
        <v>2.78</v>
      </c>
      <c r="T40" s="266">
        <f t="shared" si="5"/>
        <v>0</v>
      </c>
      <c r="U40" s="333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9"/>
      <c r="AC40" s="350"/>
      <c r="AD40" s="266"/>
      <c r="AE40" s="266">
        <f t="shared" si="8"/>
        <v>0</v>
      </c>
      <c r="AF40" s="266">
        <f t="shared" si="9"/>
        <v>0</v>
      </c>
      <c r="AG40" s="333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2"/>
      <c r="AP40" s="332"/>
      <c r="AQ40" s="266">
        <f t="shared" si="12"/>
        <v>0</v>
      </c>
      <c r="AR40" s="266">
        <f t="shared" si="13"/>
        <v>0</v>
      </c>
      <c r="AS40" s="110"/>
      <c r="AT40" s="335"/>
      <c r="AU40" s="9"/>
      <c r="AV40" s="266"/>
      <c r="AW40" s="266">
        <f t="shared" si="14"/>
        <v>0</v>
      </c>
      <c r="AX40" s="266">
        <f t="shared" si="15"/>
        <v>0</v>
      </c>
      <c r="AY40" s="336"/>
      <c r="AZ40" s="337"/>
      <c r="BA40" s="337"/>
      <c r="BB40" s="337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8"/>
      <c r="BL40" s="338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61">
        <v>0</v>
      </c>
      <c r="BX40" s="332"/>
      <c r="BY40" s="54"/>
      <c r="BZ40" s="338"/>
      <c r="CA40" s="266">
        <f t="shared" si="24"/>
        <v>0</v>
      </c>
      <c r="CB40" s="266">
        <f t="shared" si="25"/>
        <v>0</v>
      </c>
      <c r="CC40" s="334"/>
      <c r="CD40" s="9"/>
      <c r="CE40" s="339"/>
      <c r="CF40" s="339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58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4"/>
      <c r="DB40" s="332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8"/>
      <c r="DJ40" s="266"/>
      <c r="DK40" s="266">
        <f t="shared" si="35"/>
        <v>0</v>
      </c>
      <c r="DL40" s="266">
        <f t="shared" si="36"/>
        <v>0</v>
      </c>
      <c r="DM40" s="332"/>
      <c r="DN40" s="332"/>
      <c r="DO40" s="332"/>
      <c r="DP40" s="332"/>
      <c r="DQ40" s="266">
        <f t="shared" si="37"/>
        <v>0</v>
      </c>
      <c r="DR40" s="266">
        <f t="shared" si="38"/>
        <v>0</v>
      </c>
      <c r="DS40" s="333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40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58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6"/>
      <c r="HY40" s="346"/>
      <c r="HZ40" s="346"/>
      <c r="IA40" s="266">
        <f t="shared" si="72"/>
        <v>0</v>
      </c>
      <c r="IB40" s="266">
        <f t="shared" si="73"/>
        <v>0</v>
      </c>
      <c r="IC40" s="342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3"/>
      <c r="IL40" s="347"/>
      <c r="IM40" s="335">
        <f t="shared" si="77"/>
        <v>0</v>
      </c>
      <c r="IN40" s="335">
        <f t="shared" si="78"/>
        <v>0</v>
      </c>
      <c r="IO40" s="110">
        <v>6.66</v>
      </c>
      <c r="IP40" s="346"/>
      <c r="IQ40" s="335">
        <f t="shared" si="79"/>
        <v>6.66</v>
      </c>
      <c r="IR40" s="335">
        <f t="shared" si="80"/>
        <v>0</v>
      </c>
      <c r="IS40" s="341"/>
      <c r="IT40" s="341"/>
      <c r="IU40" s="344">
        <f t="shared" si="88"/>
        <v>0</v>
      </c>
      <c r="IV40" s="348">
        <f t="shared" si="89"/>
        <v>0</v>
      </c>
      <c r="IW40" s="344"/>
      <c r="IX40" s="344"/>
      <c r="IY40" s="344">
        <f t="shared" si="83"/>
        <v>0</v>
      </c>
      <c r="IZ40" s="344">
        <f t="shared" si="84"/>
        <v>0</v>
      </c>
      <c r="JA40" s="348"/>
      <c r="JB40" s="348"/>
      <c r="JC40" s="344">
        <f t="shared" si="85"/>
        <v>0</v>
      </c>
      <c r="JD40" s="344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2"/>
      <c r="F41" s="332"/>
      <c r="G41" s="266">
        <f t="shared" si="0"/>
        <v>0</v>
      </c>
      <c r="H41" s="266">
        <f t="shared" si="1"/>
        <v>0</v>
      </c>
      <c r="I41" s="333"/>
      <c r="J41" s="266"/>
      <c r="K41" s="266"/>
      <c r="L41" s="266"/>
      <c r="M41" s="266">
        <f t="shared" si="2"/>
        <v>0</v>
      </c>
      <c r="N41" s="266">
        <f t="shared" si="3"/>
        <v>0</v>
      </c>
      <c r="O41" s="358">
        <v>2.78</v>
      </c>
      <c r="P41" s="266"/>
      <c r="Q41" s="9"/>
      <c r="R41" s="266"/>
      <c r="S41" s="266">
        <f t="shared" si="4"/>
        <v>2.78</v>
      </c>
      <c r="T41" s="266">
        <f t="shared" si="5"/>
        <v>0</v>
      </c>
      <c r="U41" s="333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9"/>
      <c r="AC41" s="350"/>
      <c r="AD41" s="266"/>
      <c r="AE41" s="266">
        <f t="shared" si="8"/>
        <v>0</v>
      </c>
      <c r="AF41" s="266">
        <f t="shared" si="9"/>
        <v>0</v>
      </c>
      <c r="AG41" s="333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2"/>
      <c r="AP41" s="332"/>
      <c r="AQ41" s="266">
        <f t="shared" si="12"/>
        <v>0</v>
      </c>
      <c r="AR41" s="266">
        <f t="shared" si="13"/>
        <v>0</v>
      </c>
      <c r="AS41" s="110"/>
      <c r="AT41" s="335"/>
      <c r="AU41" s="9"/>
      <c r="AV41" s="266"/>
      <c r="AW41" s="266">
        <f t="shared" si="14"/>
        <v>0</v>
      </c>
      <c r="AX41" s="266">
        <f t="shared" si="15"/>
        <v>0</v>
      </c>
      <c r="AY41" s="336"/>
      <c r="AZ41" s="337"/>
      <c r="BA41" s="337"/>
      <c r="BB41" s="337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8"/>
      <c r="BL41" s="338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61">
        <v>0</v>
      </c>
      <c r="BX41" s="332"/>
      <c r="BY41" s="54"/>
      <c r="BZ41" s="338"/>
      <c r="CA41" s="266">
        <f t="shared" si="24"/>
        <v>0</v>
      </c>
      <c r="CB41" s="266">
        <f t="shared" si="25"/>
        <v>0</v>
      </c>
      <c r="CC41" s="334"/>
      <c r="CD41" s="9"/>
      <c r="CE41" s="339"/>
      <c r="CF41" s="339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58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4"/>
      <c r="DB41" s="332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8"/>
      <c r="DJ41" s="266"/>
      <c r="DK41" s="266">
        <f t="shared" si="35"/>
        <v>0</v>
      </c>
      <c r="DL41" s="266">
        <f t="shared" si="36"/>
        <v>0</v>
      </c>
      <c r="DM41" s="332"/>
      <c r="DN41" s="332"/>
      <c r="DO41" s="332"/>
      <c r="DP41" s="332"/>
      <c r="DQ41" s="266">
        <f t="shared" si="37"/>
        <v>0</v>
      </c>
      <c r="DR41" s="266">
        <f t="shared" si="38"/>
        <v>0</v>
      </c>
      <c r="DS41" s="333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40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58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6"/>
      <c r="HY41" s="346"/>
      <c r="HZ41" s="346"/>
      <c r="IA41" s="266">
        <f t="shared" si="72"/>
        <v>0</v>
      </c>
      <c r="IB41" s="266">
        <f t="shared" si="73"/>
        <v>0</v>
      </c>
      <c r="IC41" s="342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3"/>
      <c r="IL41" s="347"/>
      <c r="IM41" s="335">
        <f t="shared" si="77"/>
        <v>0</v>
      </c>
      <c r="IN41" s="335">
        <f t="shared" si="78"/>
        <v>0</v>
      </c>
      <c r="IO41" s="110">
        <v>6.66</v>
      </c>
      <c r="IP41" s="346"/>
      <c r="IQ41" s="335">
        <f t="shared" si="79"/>
        <v>6.66</v>
      </c>
      <c r="IR41" s="335">
        <f t="shared" si="80"/>
        <v>0</v>
      </c>
      <c r="IS41" s="341"/>
      <c r="IT41" s="341"/>
      <c r="IU41" s="344">
        <f t="shared" si="88"/>
        <v>0</v>
      </c>
      <c r="IV41" s="348">
        <f t="shared" si="89"/>
        <v>0</v>
      </c>
      <c r="IW41" s="344"/>
      <c r="IX41" s="344"/>
      <c r="IY41" s="344">
        <f t="shared" si="83"/>
        <v>0</v>
      </c>
      <c r="IZ41" s="344">
        <f t="shared" si="84"/>
        <v>0</v>
      </c>
      <c r="JA41" s="348"/>
      <c r="JB41" s="348"/>
      <c r="JC41" s="344">
        <f t="shared" si="85"/>
        <v>0</v>
      </c>
      <c r="JD41" s="344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2"/>
      <c r="F42" s="332"/>
      <c r="G42" s="266">
        <f t="shared" si="0"/>
        <v>0</v>
      </c>
      <c r="H42" s="266">
        <f t="shared" si="1"/>
        <v>0</v>
      </c>
      <c r="I42" s="333"/>
      <c r="J42" s="266"/>
      <c r="K42" s="266"/>
      <c r="L42" s="266"/>
      <c r="M42" s="266">
        <f t="shared" si="2"/>
        <v>0</v>
      </c>
      <c r="N42" s="266">
        <f t="shared" si="3"/>
        <v>0</v>
      </c>
      <c r="O42" s="358">
        <v>2.78</v>
      </c>
      <c r="P42" s="266"/>
      <c r="Q42" s="9"/>
      <c r="R42" s="266"/>
      <c r="S42" s="266">
        <f t="shared" si="4"/>
        <v>2.78</v>
      </c>
      <c r="T42" s="266">
        <f t="shared" si="5"/>
        <v>0</v>
      </c>
      <c r="U42" s="333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9"/>
      <c r="AC42" s="350"/>
      <c r="AD42" s="266"/>
      <c r="AE42" s="266">
        <f t="shared" si="8"/>
        <v>0</v>
      </c>
      <c r="AF42" s="266">
        <f t="shared" si="9"/>
        <v>0</v>
      </c>
      <c r="AG42" s="333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2"/>
      <c r="AP42" s="332"/>
      <c r="AQ42" s="266">
        <f t="shared" si="12"/>
        <v>0</v>
      </c>
      <c r="AR42" s="266">
        <f t="shared" si="13"/>
        <v>0</v>
      </c>
      <c r="AS42" s="110"/>
      <c r="AT42" s="335"/>
      <c r="AU42" s="9"/>
      <c r="AV42" s="266"/>
      <c r="AW42" s="266">
        <f t="shared" si="14"/>
        <v>0</v>
      </c>
      <c r="AX42" s="266">
        <f t="shared" si="15"/>
        <v>0</v>
      </c>
      <c r="AY42" s="336"/>
      <c r="AZ42" s="337"/>
      <c r="BA42" s="337"/>
      <c r="BB42" s="337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8"/>
      <c r="BL42" s="338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61">
        <v>0</v>
      </c>
      <c r="BX42" s="332"/>
      <c r="BY42" s="54"/>
      <c r="BZ42" s="338"/>
      <c r="CA42" s="266">
        <f t="shared" si="24"/>
        <v>0</v>
      </c>
      <c r="CB42" s="266">
        <f t="shared" si="25"/>
        <v>0</v>
      </c>
      <c r="CC42" s="334"/>
      <c r="CD42" s="9"/>
      <c r="CE42" s="339"/>
      <c r="CF42" s="339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58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4"/>
      <c r="DB42" s="332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8"/>
      <c r="DJ42" s="266"/>
      <c r="DK42" s="266">
        <f t="shared" si="35"/>
        <v>0</v>
      </c>
      <c r="DL42" s="266">
        <f t="shared" si="36"/>
        <v>0</v>
      </c>
      <c r="DM42" s="332"/>
      <c r="DN42" s="332"/>
      <c r="DO42" s="332"/>
      <c r="DP42" s="332"/>
      <c r="DQ42" s="266">
        <f t="shared" si="37"/>
        <v>0</v>
      </c>
      <c r="DR42" s="266">
        <f t="shared" si="38"/>
        <v>0</v>
      </c>
      <c r="DS42" s="333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40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58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6"/>
      <c r="HY42" s="346"/>
      <c r="HZ42" s="346"/>
      <c r="IA42" s="266">
        <f t="shared" si="72"/>
        <v>0</v>
      </c>
      <c r="IB42" s="266">
        <f t="shared" si="73"/>
        <v>0</v>
      </c>
      <c r="IC42" s="342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3"/>
      <c r="IL42" s="347"/>
      <c r="IM42" s="335">
        <f t="shared" si="77"/>
        <v>0</v>
      </c>
      <c r="IN42" s="335">
        <f t="shared" si="78"/>
        <v>0</v>
      </c>
      <c r="IO42" s="110">
        <v>6.66</v>
      </c>
      <c r="IP42" s="346"/>
      <c r="IQ42" s="335">
        <f t="shared" si="79"/>
        <v>6.66</v>
      </c>
      <c r="IR42" s="335">
        <f t="shared" si="80"/>
        <v>0</v>
      </c>
      <c r="IS42" s="341"/>
      <c r="IT42" s="341"/>
      <c r="IU42" s="344">
        <f t="shared" si="88"/>
        <v>0</v>
      </c>
      <c r="IV42" s="348">
        <f t="shared" si="89"/>
        <v>0</v>
      </c>
      <c r="IW42" s="344"/>
      <c r="IX42" s="344"/>
      <c r="IY42" s="344">
        <f t="shared" si="83"/>
        <v>0</v>
      </c>
      <c r="IZ42" s="344">
        <f t="shared" si="84"/>
        <v>0</v>
      </c>
      <c r="JA42" s="348"/>
      <c r="JB42" s="348"/>
      <c r="JC42" s="344">
        <f t="shared" si="85"/>
        <v>0</v>
      </c>
      <c r="JD42" s="344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2"/>
      <c r="F43" s="332"/>
      <c r="G43" s="266">
        <f t="shared" si="0"/>
        <v>0</v>
      </c>
      <c r="H43" s="266">
        <f t="shared" si="1"/>
        <v>0</v>
      </c>
      <c r="I43" s="333"/>
      <c r="J43" s="266"/>
      <c r="K43" s="266"/>
      <c r="L43" s="266"/>
      <c r="M43" s="266">
        <f t="shared" si="2"/>
        <v>0</v>
      </c>
      <c r="N43" s="266">
        <f t="shared" si="3"/>
        <v>0</v>
      </c>
      <c r="O43" s="358">
        <v>2.78</v>
      </c>
      <c r="P43" s="266"/>
      <c r="Q43" s="9"/>
      <c r="R43" s="266"/>
      <c r="S43" s="266">
        <f t="shared" si="4"/>
        <v>2.78</v>
      </c>
      <c r="T43" s="266">
        <f t="shared" si="5"/>
        <v>0</v>
      </c>
      <c r="U43" s="333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9"/>
      <c r="AC43" s="350"/>
      <c r="AD43" s="266"/>
      <c r="AE43" s="266">
        <f t="shared" si="8"/>
        <v>0</v>
      </c>
      <c r="AF43" s="266">
        <f t="shared" si="9"/>
        <v>0</v>
      </c>
      <c r="AG43" s="333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2"/>
      <c r="AP43" s="332"/>
      <c r="AQ43" s="266">
        <f t="shared" si="12"/>
        <v>0</v>
      </c>
      <c r="AR43" s="266">
        <f t="shared" si="13"/>
        <v>0</v>
      </c>
      <c r="AS43" s="110"/>
      <c r="AT43" s="335"/>
      <c r="AU43" s="9"/>
      <c r="AV43" s="266"/>
      <c r="AW43" s="266">
        <f t="shared" si="14"/>
        <v>0</v>
      </c>
      <c r="AX43" s="266">
        <f t="shared" si="15"/>
        <v>0</v>
      </c>
      <c r="AY43" s="336"/>
      <c r="AZ43" s="337"/>
      <c r="BA43" s="337"/>
      <c r="BB43" s="337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8"/>
      <c r="BL43" s="338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61">
        <v>0</v>
      </c>
      <c r="BX43" s="332"/>
      <c r="BY43" s="54"/>
      <c r="BZ43" s="338"/>
      <c r="CA43" s="266">
        <f t="shared" si="24"/>
        <v>0</v>
      </c>
      <c r="CB43" s="266">
        <f t="shared" si="25"/>
        <v>0</v>
      </c>
      <c r="CC43" s="334"/>
      <c r="CD43" s="9"/>
      <c r="CE43" s="339"/>
      <c r="CF43" s="339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58">
        <v>1.03</v>
      </c>
      <c r="CP43" s="266"/>
      <c r="CQ43" s="266"/>
      <c r="CR43" s="266"/>
      <c r="CS43" s="266">
        <f t="shared" si="29"/>
        <v>1.03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4"/>
      <c r="DB43" s="332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8"/>
      <c r="DJ43" s="266"/>
      <c r="DK43" s="266">
        <f t="shared" si="35"/>
        <v>0</v>
      </c>
      <c r="DL43" s="266">
        <f t="shared" si="36"/>
        <v>0</v>
      </c>
      <c r="DM43" s="332"/>
      <c r="DN43" s="332"/>
      <c r="DO43" s="332"/>
      <c r="DP43" s="332"/>
      <c r="DQ43" s="266">
        <f t="shared" si="37"/>
        <v>0</v>
      </c>
      <c r="DR43" s="266">
        <f t="shared" si="38"/>
        <v>0</v>
      </c>
      <c r="DS43" s="333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40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58">
        <v>18.559999999999999</v>
      </c>
      <c r="EX43" s="266"/>
      <c r="EY43" s="266"/>
      <c r="EZ43" s="266"/>
      <c r="FA43" s="266">
        <f t="shared" si="49"/>
        <v>18.559999999999999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6"/>
      <c r="HY43" s="346"/>
      <c r="HZ43" s="346"/>
      <c r="IA43" s="266">
        <f t="shared" si="72"/>
        <v>0</v>
      </c>
      <c r="IB43" s="266">
        <f t="shared" si="73"/>
        <v>0</v>
      </c>
      <c r="IC43" s="342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3"/>
      <c r="IL43" s="347"/>
      <c r="IM43" s="335">
        <f t="shared" si="77"/>
        <v>0</v>
      </c>
      <c r="IN43" s="335">
        <f t="shared" si="78"/>
        <v>0</v>
      </c>
      <c r="IO43" s="110">
        <v>6.66</v>
      </c>
      <c r="IP43" s="346"/>
      <c r="IQ43" s="335">
        <f t="shared" si="79"/>
        <v>6.66</v>
      </c>
      <c r="IR43" s="335">
        <f t="shared" si="80"/>
        <v>0</v>
      </c>
      <c r="IS43" s="341"/>
      <c r="IT43" s="341"/>
      <c r="IU43" s="344">
        <f t="shared" si="88"/>
        <v>0</v>
      </c>
      <c r="IV43" s="348">
        <f t="shared" si="89"/>
        <v>0</v>
      </c>
      <c r="IW43" s="344"/>
      <c r="IX43" s="344"/>
      <c r="IY43" s="344">
        <f t="shared" si="83"/>
        <v>0</v>
      </c>
      <c r="IZ43" s="344">
        <f t="shared" si="84"/>
        <v>0</v>
      </c>
      <c r="JA43" s="348"/>
      <c r="JB43" s="348"/>
      <c r="JC43" s="344">
        <f t="shared" si="85"/>
        <v>0</v>
      </c>
      <c r="JD43" s="344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2"/>
      <c r="F44" s="332"/>
      <c r="G44" s="266">
        <f t="shared" si="0"/>
        <v>0</v>
      </c>
      <c r="H44" s="266">
        <f t="shared" si="1"/>
        <v>0</v>
      </c>
      <c r="I44" s="333"/>
      <c r="J44" s="266"/>
      <c r="K44" s="266"/>
      <c r="L44" s="266"/>
      <c r="M44" s="266">
        <f t="shared" si="2"/>
        <v>0</v>
      </c>
      <c r="N44" s="266">
        <f t="shared" si="3"/>
        <v>0</v>
      </c>
      <c r="O44" s="358">
        <v>2.78</v>
      </c>
      <c r="P44" s="266"/>
      <c r="Q44" s="9"/>
      <c r="R44" s="266"/>
      <c r="S44" s="266">
        <f t="shared" ref="S44:S75" si="90">O44+Q44</f>
        <v>2.78</v>
      </c>
      <c r="T44" s="266">
        <f t="shared" si="5"/>
        <v>0</v>
      </c>
      <c r="U44" s="333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9"/>
      <c r="AC44" s="350"/>
      <c r="AD44" s="266"/>
      <c r="AE44" s="266">
        <f t="shared" si="8"/>
        <v>0</v>
      </c>
      <c r="AF44" s="266">
        <f t="shared" si="9"/>
        <v>0</v>
      </c>
      <c r="AG44" s="333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2"/>
      <c r="AP44" s="332"/>
      <c r="AQ44" s="266">
        <f t="shared" si="12"/>
        <v>0</v>
      </c>
      <c r="AR44" s="266">
        <f t="shared" si="13"/>
        <v>0</v>
      </c>
      <c r="AS44" s="110"/>
      <c r="AT44" s="335"/>
      <c r="AU44" s="9"/>
      <c r="AV44" s="266"/>
      <c r="AW44" s="266">
        <f t="shared" si="14"/>
        <v>0</v>
      </c>
      <c r="AX44" s="266">
        <f t="shared" si="15"/>
        <v>0</v>
      </c>
      <c r="AY44" s="336"/>
      <c r="AZ44" s="337"/>
      <c r="BA44" s="337"/>
      <c r="BB44" s="337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8"/>
      <c r="BL44" s="338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61">
        <v>0</v>
      </c>
      <c r="BX44" s="332"/>
      <c r="BY44" s="54"/>
      <c r="BZ44" s="338"/>
      <c r="CA44" s="266">
        <f t="shared" si="24"/>
        <v>0</v>
      </c>
      <c r="CB44" s="266">
        <f t="shared" si="25"/>
        <v>0</v>
      </c>
      <c r="CC44" s="334"/>
      <c r="CD44" s="9"/>
      <c r="CE44" s="339"/>
      <c r="CF44" s="339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58">
        <v>1.03</v>
      </c>
      <c r="CP44" s="266"/>
      <c r="CQ44" s="266"/>
      <c r="CR44" s="266"/>
      <c r="CS44" s="266">
        <f t="shared" ref="CS44:CS75" si="91">CO44+CQ44</f>
        <v>1.03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4"/>
      <c r="DB44" s="332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8"/>
      <c r="DJ44" s="266"/>
      <c r="DK44" s="266">
        <f t="shared" si="35"/>
        <v>0</v>
      </c>
      <c r="DL44" s="266">
        <f t="shared" si="36"/>
        <v>0</v>
      </c>
      <c r="DM44" s="332"/>
      <c r="DN44" s="332"/>
      <c r="DO44" s="332"/>
      <c r="DP44" s="332"/>
      <c r="DQ44" s="266">
        <f t="shared" si="37"/>
        <v>0</v>
      </c>
      <c r="DR44" s="266">
        <f t="shared" si="38"/>
        <v>0</v>
      </c>
      <c r="DS44" s="333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40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58">
        <v>18.559999999999999</v>
      </c>
      <c r="EX44" s="266"/>
      <c r="EY44" s="266"/>
      <c r="EZ44" s="266"/>
      <c r="FA44" s="266">
        <f t="shared" si="49"/>
        <v>18.559999999999999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6"/>
      <c r="HY44" s="346"/>
      <c r="HZ44" s="346"/>
      <c r="IA44" s="266">
        <f t="shared" si="72"/>
        <v>0</v>
      </c>
      <c r="IB44" s="266">
        <f t="shared" si="73"/>
        <v>0</v>
      </c>
      <c r="IC44" s="342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3"/>
      <c r="IL44" s="347"/>
      <c r="IM44" s="335">
        <f t="shared" si="77"/>
        <v>0</v>
      </c>
      <c r="IN44" s="335">
        <f t="shared" si="78"/>
        <v>0</v>
      </c>
      <c r="IO44" s="110">
        <v>6.66</v>
      </c>
      <c r="IP44" s="346"/>
      <c r="IQ44" s="335">
        <f t="shared" si="79"/>
        <v>6.66</v>
      </c>
      <c r="IR44" s="335">
        <f t="shared" si="80"/>
        <v>0</v>
      </c>
      <c r="IS44" s="341"/>
      <c r="IT44" s="341"/>
      <c r="IU44" s="344">
        <f t="shared" si="88"/>
        <v>0</v>
      </c>
      <c r="IV44" s="348">
        <f t="shared" si="89"/>
        <v>0</v>
      </c>
      <c r="IW44" s="344"/>
      <c r="IX44" s="344"/>
      <c r="IY44" s="344">
        <f t="shared" si="83"/>
        <v>0</v>
      </c>
      <c r="IZ44" s="344">
        <f t="shared" si="84"/>
        <v>0</v>
      </c>
      <c r="JA44" s="348"/>
      <c r="JB44" s="348"/>
      <c r="JC44" s="344">
        <f t="shared" si="85"/>
        <v>0</v>
      </c>
      <c r="JD44" s="344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2"/>
      <c r="F45" s="332"/>
      <c r="G45" s="266">
        <f t="shared" si="0"/>
        <v>0</v>
      </c>
      <c r="H45" s="266">
        <f t="shared" si="1"/>
        <v>0</v>
      </c>
      <c r="I45" s="333"/>
      <c r="J45" s="266"/>
      <c r="K45" s="266"/>
      <c r="L45" s="266"/>
      <c r="M45" s="266">
        <f t="shared" si="2"/>
        <v>0</v>
      </c>
      <c r="N45" s="266">
        <f t="shared" si="3"/>
        <v>0</v>
      </c>
      <c r="O45" s="358">
        <v>2.78</v>
      </c>
      <c r="P45" s="266"/>
      <c r="Q45" s="9"/>
      <c r="R45" s="266"/>
      <c r="S45" s="266">
        <f t="shared" si="90"/>
        <v>2.78</v>
      </c>
      <c r="T45" s="266">
        <f t="shared" si="5"/>
        <v>0</v>
      </c>
      <c r="U45" s="333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9"/>
      <c r="AC45" s="350"/>
      <c r="AD45" s="266"/>
      <c r="AE45" s="266">
        <f t="shared" si="8"/>
        <v>0</v>
      </c>
      <c r="AF45" s="266">
        <f t="shared" si="9"/>
        <v>0</v>
      </c>
      <c r="AG45" s="333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2"/>
      <c r="AP45" s="332"/>
      <c r="AQ45" s="266">
        <f t="shared" si="12"/>
        <v>0</v>
      </c>
      <c r="AR45" s="266">
        <f t="shared" si="13"/>
        <v>0</v>
      </c>
      <c r="AS45" s="110"/>
      <c r="AT45" s="335"/>
      <c r="AU45" s="9"/>
      <c r="AV45" s="266"/>
      <c r="AW45" s="266">
        <f t="shared" si="14"/>
        <v>0</v>
      </c>
      <c r="AX45" s="266">
        <f t="shared" si="15"/>
        <v>0</v>
      </c>
      <c r="AY45" s="336"/>
      <c r="AZ45" s="337"/>
      <c r="BA45" s="337"/>
      <c r="BB45" s="337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8"/>
      <c r="BL45" s="338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61">
        <v>0</v>
      </c>
      <c r="BX45" s="332"/>
      <c r="BY45" s="54"/>
      <c r="BZ45" s="338"/>
      <c r="CA45" s="266">
        <f t="shared" si="24"/>
        <v>0</v>
      </c>
      <c r="CB45" s="266">
        <f t="shared" si="25"/>
        <v>0</v>
      </c>
      <c r="CC45" s="334"/>
      <c r="CD45" s="9"/>
      <c r="CE45" s="339"/>
      <c r="CF45" s="339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58">
        <v>1.03</v>
      </c>
      <c r="CP45" s="266"/>
      <c r="CQ45" s="266"/>
      <c r="CR45" s="266"/>
      <c r="CS45" s="266">
        <f t="shared" si="91"/>
        <v>1.03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4"/>
      <c r="DB45" s="332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8"/>
      <c r="DJ45" s="266"/>
      <c r="DK45" s="266">
        <f t="shared" si="35"/>
        <v>0</v>
      </c>
      <c r="DL45" s="266">
        <f t="shared" si="36"/>
        <v>0</v>
      </c>
      <c r="DM45" s="332"/>
      <c r="DN45" s="332"/>
      <c r="DO45" s="332"/>
      <c r="DP45" s="332"/>
      <c r="DQ45" s="266">
        <f t="shared" si="37"/>
        <v>0</v>
      </c>
      <c r="DR45" s="266">
        <f t="shared" si="38"/>
        <v>0</v>
      </c>
      <c r="DS45" s="333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40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58">
        <v>18.559999999999999</v>
      </c>
      <c r="EX45" s="266"/>
      <c r="EY45" s="266"/>
      <c r="EZ45" s="266"/>
      <c r="FA45" s="266">
        <f t="shared" si="49"/>
        <v>18.559999999999999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6"/>
      <c r="HY45" s="346"/>
      <c r="HZ45" s="346"/>
      <c r="IA45" s="266">
        <f t="shared" si="72"/>
        <v>0</v>
      </c>
      <c r="IB45" s="266">
        <f t="shared" si="73"/>
        <v>0</v>
      </c>
      <c r="IC45" s="342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3"/>
      <c r="IL45" s="347"/>
      <c r="IM45" s="335">
        <f t="shared" si="77"/>
        <v>0</v>
      </c>
      <c r="IN45" s="335">
        <f t="shared" si="78"/>
        <v>0</v>
      </c>
      <c r="IO45" s="110">
        <v>6.66</v>
      </c>
      <c r="IP45" s="346"/>
      <c r="IQ45" s="335">
        <f t="shared" si="79"/>
        <v>6.66</v>
      </c>
      <c r="IR45" s="335">
        <f t="shared" si="80"/>
        <v>0</v>
      </c>
      <c r="IS45" s="341"/>
      <c r="IT45" s="341"/>
      <c r="IU45" s="344">
        <f t="shared" si="88"/>
        <v>0</v>
      </c>
      <c r="IV45" s="348">
        <f t="shared" si="89"/>
        <v>0</v>
      </c>
      <c r="IW45" s="344"/>
      <c r="IX45" s="344"/>
      <c r="IY45" s="344">
        <f t="shared" si="83"/>
        <v>0</v>
      </c>
      <c r="IZ45" s="344">
        <f t="shared" si="84"/>
        <v>0</v>
      </c>
      <c r="JA45" s="348"/>
      <c r="JB45" s="348"/>
      <c r="JC45" s="344">
        <f t="shared" si="85"/>
        <v>0</v>
      </c>
      <c r="JD45" s="344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2"/>
      <c r="F46" s="332"/>
      <c r="G46" s="266">
        <f t="shared" si="0"/>
        <v>0</v>
      </c>
      <c r="H46" s="266">
        <f t="shared" si="1"/>
        <v>0</v>
      </c>
      <c r="I46" s="333"/>
      <c r="J46" s="266"/>
      <c r="K46" s="266"/>
      <c r="L46" s="266"/>
      <c r="M46" s="266">
        <f t="shared" si="2"/>
        <v>0</v>
      </c>
      <c r="N46" s="266">
        <f t="shared" si="3"/>
        <v>0</v>
      </c>
      <c r="O46" s="358">
        <v>2.78</v>
      </c>
      <c r="P46" s="266"/>
      <c r="Q46" s="9"/>
      <c r="R46" s="266"/>
      <c r="S46" s="266">
        <f t="shared" si="90"/>
        <v>2.78</v>
      </c>
      <c r="T46" s="266">
        <f t="shared" si="5"/>
        <v>0</v>
      </c>
      <c r="U46" s="333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9"/>
      <c r="AC46" s="350"/>
      <c r="AD46" s="266"/>
      <c r="AE46" s="266">
        <f t="shared" si="8"/>
        <v>0</v>
      </c>
      <c r="AF46" s="266">
        <f t="shared" si="9"/>
        <v>0</v>
      </c>
      <c r="AG46" s="333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2"/>
      <c r="AP46" s="332"/>
      <c r="AQ46" s="266">
        <f t="shared" si="12"/>
        <v>0</v>
      </c>
      <c r="AR46" s="266">
        <f t="shared" si="13"/>
        <v>0</v>
      </c>
      <c r="AS46" s="110"/>
      <c r="AT46" s="335"/>
      <c r="AU46" s="9"/>
      <c r="AV46" s="266"/>
      <c r="AW46" s="266">
        <f t="shared" si="14"/>
        <v>0</v>
      </c>
      <c r="AX46" s="266">
        <f t="shared" si="15"/>
        <v>0</v>
      </c>
      <c r="AY46" s="336"/>
      <c r="AZ46" s="337"/>
      <c r="BA46" s="337"/>
      <c r="BB46" s="337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8"/>
      <c r="BL46" s="338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61">
        <v>0</v>
      </c>
      <c r="BX46" s="332"/>
      <c r="BY46" s="54"/>
      <c r="BZ46" s="338"/>
      <c r="CA46" s="266">
        <f t="shared" si="24"/>
        <v>0</v>
      </c>
      <c r="CB46" s="266">
        <f t="shared" si="25"/>
        <v>0</v>
      </c>
      <c r="CC46" s="334"/>
      <c r="CD46" s="9"/>
      <c r="CE46" s="339"/>
      <c r="CF46" s="339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58">
        <v>1.03</v>
      </c>
      <c r="CP46" s="266"/>
      <c r="CQ46" s="266"/>
      <c r="CR46" s="266"/>
      <c r="CS46" s="266">
        <f t="shared" si="91"/>
        <v>1.03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4"/>
      <c r="DB46" s="332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8"/>
      <c r="DJ46" s="266"/>
      <c r="DK46" s="266">
        <f t="shared" si="35"/>
        <v>0</v>
      </c>
      <c r="DL46" s="266">
        <f t="shared" si="36"/>
        <v>0</v>
      </c>
      <c r="DM46" s="332"/>
      <c r="DN46" s="332"/>
      <c r="DO46" s="332"/>
      <c r="DP46" s="332"/>
      <c r="DQ46" s="266">
        <f t="shared" si="37"/>
        <v>0</v>
      </c>
      <c r="DR46" s="266">
        <f t="shared" si="38"/>
        <v>0</v>
      </c>
      <c r="DS46" s="333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40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58">
        <v>18.559999999999999</v>
      </c>
      <c r="EX46" s="266"/>
      <c r="EY46" s="266"/>
      <c r="EZ46" s="266"/>
      <c r="FA46" s="266">
        <f t="shared" si="49"/>
        <v>18.559999999999999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6"/>
      <c r="HY46" s="346"/>
      <c r="HZ46" s="346"/>
      <c r="IA46" s="266">
        <f t="shared" si="72"/>
        <v>0</v>
      </c>
      <c r="IB46" s="266">
        <f t="shared" si="73"/>
        <v>0</v>
      </c>
      <c r="IC46" s="342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3"/>
      <c r="IL46" s="347"/>
      <c r="IM46" s="335">
        <f t="shared" si="77"/>
        <v>0</v>
      </c>
      <c r="IN46" s="335">
        <f t="shared" si="78"/>
        <v>0</v>
      </c>
      <c r="IO46" s="110">
        <v>6.66</v>
      </c>
      <c r="IP46" s="346"/>
      <c r="IQ46" s="335">
        <f t="shared" si="79"/>
        <v>6.66</v>
      </c>
      <c r="IR46" s="335">
        <f t="shared" si="80"/>
        <v>0</v>
      </c>
      <c r="IS46" s="341"/>
      <c r="IT46" s="341"/>
      <c r="IU46" s="344">
        <f t="shared" si="88"/>
        <v>0</v>
      </c>
      <c r="IV46" s="348">
        <f t="shared" si="89"/>
        <v>0</v>
      </c>
      <c r="IW46" s="344"/>
      <c r="IX46" s="344"/>
      <c r="IY46" s="344">
        <f t="shared" si="83"/>
        <v>0</v>
      </c>
      <c r="IZ46" s="344">
        <f t="shared" si="84"/>
        <v>0</v>
      </c>
      <c r="JA46" s="348"/>
      <c r="JB46" s="348"/>
      <c r="JC46" s="344">
        <f t="shared" si="85"/>
        <v>0</v>
      </c>
      <c r="JD46" s="344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2"/>
      <c r="F47" s="332"/>
      <c r="G47" s="266">
        <f t="shared" si="0"/>
        <v>0</v>
      </c>
      <c r="H47" s="266">
        <f t="shared" si="1"/>
        <v>0</v>
      </c>
      <c r="I47" s="333"/>
      <c r="J47" s="266"/>
      <c r="K47" s="266"/>
      <c r="L47" s="266"/>
      <c r="M47" s="266">
        <f t="shared" si="2"/>
        <v>0</v>
      </c>
      <c r="N47" s="266">
        <f t="shared" si="3"/>
        <v>0</v>
      </c>
      <c r="O47" s="358">
        <v>2.78</v>
      </c>
      <c r="P47" s="266"/>
      <c r="Q47" s="9"/>
      <c r="R47" s="266"/>
      <c r="S47" s="266">
        <f t="shared" si="90"/>
        <v>2.78</v>
      </c>
      <c r="T47" s="266">
        <f t="shared" si="5"/>
        <v>0</v>
      </c>
      <c r="U47" s="333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9"/>
      <c r="AC47" s="350"/>
      <c r="AD47" s="266"/>
      <c r="AE47" s="266">
        <f t="shared" si="8"/>
        <v>0</v>
      </c>
      <c r="AF47" s="266">
        <f t="shared" si="9"/>
        <v>0</v>
      </c>
      <c r="AG47" s="333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2"/>
      <c r="AP47" s="332"/>
      <c r="AQ47" s="266">
        <f t="shared" si="12"/>
        <v>0</v>
      </c>
      <c r="AR47" s="266">
        <f t="shared" si="13"/>
        <v>0</v>
      </c>
      <c r="AS47" s="110"/>
      <c r="AT47" s="335"/>
      <c r="AU47" s="9"/>
      <c r="AV47" s="266"/>
      <c r="AW47" s="266">
        <f t="shared" si="14"/>
        <v>0</v>
      </c>
      <c r="AX47" s="266">
        <f t="shared" si="15"/>
        <v>0</v>
      </c>
      <c r="AY47" s="336"/>
      <c r="AZ47" s="337"/>
      <c r="BA47" s="337"/>
      <c r="BB47" s="337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8"/>
      <c r="BL47" s="338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61">
        <v>0</v>
      </c>
      <c r="BX47" s="332"/>
      <c r="BY47" s="54"/>
      <c r="BZ47" s="338"/>
      <c r="CA47" s="266">
        <f t="shared" si="24"/>
        <v>0</v>
      </c>
      <c r="CB47" s="266">
        <f t="shared" si="25"/>
        <v>0</v>
      </c>
      <c r="CC47" s="334"/>
      <c r="CD47" s="9"/>
      <c r="CE47" s="339"/>
      <c r="CF47" s="339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58">
        <v>1.03</v>
      </c>
      <c r="CP47" s="266"/>
      <c r="CQ47" s="266"/>
      <c r="CR47" s="266"/>
      <c r="CS47" s="266">
        <f t="shared" si="91"/>
        <v>1.03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4"/>
      <c r="DB47" s="332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8"/>
      <c r="DJ47" s="266"/>
      <c r="DK47" s="266">
        <f t="shared" si="35"/>
        <v>0</v>
      </c>
      <c r="DL47" s="266">
        <f t="shared" si="36"/>
        <v>0</v>
      </c>
      <c r="DM47" s="332"/>
      <c r="DN47" s="332"/>
      <c r="DO47" s="332"/>
      <c r="DP47" s="332"/>
      <c r="DQ47" s="266">
        <f t="shared" si="37"/>
        <v>0</v>
      </c>
      <c r="DR47" s="266">
        <f t="shared" si="38"/>
        <v>0</v>
      </c>
      <c r="DS47" s="333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40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58">
        <v>18.559999999999999</v>
      </c>
      <c r="EX47" s="266"/>
      <c r="EY47" s="266"/>
      <c r="EZ47" s="266"/>
      <c r="FA47" s="266">
        <f t="shared" si="49"/>
        <v>18.559999999999999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6"/>
      <c r="HY47" s="346"/>
      <c r="HZ47" s="346"/>
      <c r="IA47" s="266">
        <f t="shared" si="72"/>
        <v>0</v>
      </c>
      <c r="IB47" s="266">
        <f t="shared" si="73"/>
        <v>0</v>
      </c>
      <c r="IC47" s="342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3"/>
      <c r="IL47" s="347"/>
      <c r="IM47" s="335">
        <f t="shared" si="77"/>
        <v>0</v>
      </c>
      <c r="IN47" s="335">
        <f t="shared" si="78"/>
        <v>0</v>
      </c>
      <c r="IO47" s="110">
        <v>0</v>
      </c>
      <c r="IP47" s="346"/>
      <c r="IQ47" s="335">
        <f t="shared" si="79"/>
        <v>0</v>
      </c>
      <c r="IR47" s="335">
        <f t="shared" si="80"/>
        <v>0</v>
      </c>
      <c r="IS47" s="341"/>
      <c r="IT47" s="341"/>
      <c r="IU47" s="344">
        <f t="shared" si="88"/>
        <v>0</v>
      </c>
      <c r="IV47" s="348">
        <f t="shared" si="89"/>
        <v>0</v>
      </c>
      <c r="IW47" s="344"/>
      <c r="IX47" s="344"/>
      <c r="IY47" s="344">
        <f t="shared" si="83"/>
        <v>0</v>
      </c>
      <c r="IZ47" s="344">
        <f t="shared" si="84"/>
        <v>0</v>
      </c>
      <c r="JA47" s="348"/>
      <c r="JB47" s="348"/>
      <c r="JC47" s="344">
        <f t="shared" si="85"/>
        <v>0</v>
      </c>
      <c r="JD47" s="344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2"/>
      <c r="F48" s="332"/>
      <c r="G48" s="266">
        <f t="shared" si="0"/>
        <v>0</v>
      </c>
      <c r="H48" s="266">
        <f t="shared" si="1"/>
        <v>0</v>
      </c>
      <c r="I48" s="333"/>
      <c r="J48" s="266"/>
      <c r="K48" s="266"/>
      <c r="L48" s="266"/>
      <c r="M48" s="266">
        <f t="shared" si="2"/>
        <v>0</v>
      </c>
      <c r="N48" s="266">
        <f t="shared" si="3"/>
        <v>0</v>
      </c>
      <c r="O48" s="358">
        <v>2.78</v>
      </c>
      <c r="P48" s="266"/>
      <c r="Q48" s="9"/>
      <c r="R48" s="266"/>
      <c r="S48" s="266">
        <f t="shared" si="90"/>
        <v>2.78</v>
      </c>
      <c r="T48" s="266">
        <f t="shared" si="5"/>
        <v>0</v>
      </c>
      <c r="U48" s="333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9"/>
      <c r="AC48" s="350"/>
      <c r="AD48" s="266"/>
      <c r="AE48" s="266">
        <f t="shared" si="8"/>
        <v>0</v>
      </c>
      <c r="AF48" s="266">
        <f t="shared" si="9"/>
        <v>0</v>
      </c>
      <c r="AG48" s="333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2"/>
      <c r="AP48" s="332"/>
      <c r="AQ48" s="266">
        <f t="shared" si="12"/>
        <v>0</v>
      </c>
      <c r="AR48" s="266">
        <f t="shared" si="13"/>
        <v>0</v>
      </c>
      <c r="AS48" s="110"/>
      <c r="AT48" s="335"/>
      <c r="AU48" s="9"/>
      <c r="AV48" s="266"/>
      <c r="AW48" s="266">
        <f t="shared" si="14"/>
        <v>0</v>
      </c>
      <c r="AX48" s="266">
        <f t="shared" si="15"/>
        <v>0</v>
      </c>
      <c r="AY48" s="336"/>
      <c r="AZ48" s="337"/>
      <c r="BA48" s="337"/>
      <c r="BB48" s="337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8"/>
      <c r="BL48" s="338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61">
        <v>0</v>
      </c>
      <c r="BX48" s="332"/>
      <c r="BY48" s="54"/>
      <c r="BZ48" s="338"/>
      <c r="CA48" s="266">
        <f t="shared" si="24"/>
        <v>0</v>
      </c>
      <c r="CB48" s="266">
        <f t="shared" si="25"/>
        <v>0</v>
      </c>
      <c r="CC48" s="334"/>
      <c r="CD48" s="9"/>
      <c r="CE48" s="339"/>
      <c r="CF48" s="339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58">
        <v>1.03</v>
      </c>
      <c r="CP48" s="266"/>
      <c r="CQ48" s="266"/>
      <c r="CR48" s="266"/>
      <c r="CS48" s="266">
        <f t="shared" si="91"/>
        <v>1.03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4"/>
      <c r="DB48" s="332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8"/>
      <c r="DJ48" s="266"/>
      <c r="DK48" s="266">
        <f t="shared" si="35"/>
        <v>0</v>
      </c>
      <c r="DL48" s="266">
        <f t="shared" si="36"/>
        <v>0</v>
      </c>
      <c r="DM48" s="332"/>
      <c r="DN48" s="332"/>
      <c r="DO48" s="332"/>
      <c r="DP48" s="332"/>
      <c r="DQ48" s="266">
        <f t="shared" si="37"/>
        <v>0</v>
      </c>
      <c r="DR48" s="266">
        <f t="shared" si="38"/>
        <v>0</v>
      </c>
      <c r="DS48" s="333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40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58">
        <v>18.559999999999999</v>
      </c>
      <c r="EX48" s="266"/>
      <c r="EY48" s="266"/>
      <c r="EZ48" s="266"/>
      <c r="FA48" s="266">
        <f t="shared" si="49"/>
        <v>18.559999999999999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6"/>
      <c r="HY48" s="346"/>
      <c r="HZ48" s="346"/>
      <c r="IA48" s="266">
        <f t="shared" si="72"/>
        <v>0</v>
      </c>
      <c r="IB48" s="266">
        <f t="shared" si="73"/>
        <v>0</v>
      </c>
      <c r="IC48" s="342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3"/>
      <c r="IL48" s="347"/>
      <c r="IM48" s="335">
        <f t="shared" si="77"/>
        <v>0</v>
      </c>
      <c r="IN48" s="335">
        <f t="shared" si="78"/>
        <v>0</v>
      </c>
      <c r="IO48" s="110">
        <v>0</v>
      </c>
      <c r="IP48" s="346"/>
      <c r="IQ48" s="335">
        <f t="shared" si="79"/>
        <v>0</v>
      </c>
      <c r="IR48" s="335">
        <f t="shared" si="80"/>
        <v>0</v>
      </c>
      <c r="IS48" s="341"/>
      <c r="IT48" s="341"/>
      <c r="IU48" s="344">
        <f t="shared" si="88"/>
        <v>0</v>
      </c>
      <c r="IV48" s="348">
        <f t="shared" si="89"/>
        <v>0</v>
      </c>
      <c r="IW48" s="344"/>
      <c r="IX48" s="344"/>
      <c r="IY48" s="344">
        <f t="shared" si="83"/>
        <v>0</v>
      </c>
      <c r="IZ48" s="344">
        <f t="shared" si="84"/>
        <v>0</v>
      </c>
      <c r="JA48" s="348"/>
      <c r="JB48" s="348"/>
      <c r="JC48" s="344">
        <f t="shared" si="85"/>
        <v>0</v>
      </c>
      <c r="JD48" s="344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2"/>
      <c r="F49" s="332"/>
      <c r="G49" s="266">
        <f t="shared" si="0"/>
        <v>0</v>
      </c>
      <c r="H49" s="266">
        <f t="shared" si="1"/>
        <v>0</v>
      </c>
      <c r="I49" s="333"/>
      <c r="J49" s="266"/>
      <c r="K49" s="266"/>
      <c r="L49" s="266"/>
      <c r="M49" s="266">
        <f t="shared" si="2"/>
        <v>0</v>
      </c>
      <c r="N49" s="266">
        <f t="shared" si="3"/>
        <v>0</v>
      </c>
      <c r="O49" s="358">
        <v>2.78</v>
      </c>
      <c r="P49" s="266"/>
      <c r="Q49" s="9"/>
      <c r="R49" s="266"/>
      <c r="S49" s="266">
        <f t="shared" si="90"/>
        <v>2.78</v>
      </c>
      <c r="T49" s="266">
        <f t="shared" si="5"/>
        <v>0</v>
      </c>
      <c r="U49" s="333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9"/>
      <c r="AC49" s="350"/>
      <c r="AD49" s="266"/>
      <c r="AE49" s="266">
        <f t="shared" si="8"/>
        <v>0</v>
      </c>
      <c r="AF49" s="266">
        <f t="shared" si="9"/>
        <v>0</v>
      </c>
      <c r="AG49" s="333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2"/>
      <c r="AP49" s="332"/>
      <c r="AQ49" s="266">
        <f t="shared" si="12"/>
        <v>0</v>
      </c>
      <c r="AR49" s="266">
        <f t="shared" si="13"/>
        <v>0</v>
      </c>
      <c r="AS49" s="110"/>
      <c r="AT49" s="335"/>
      <c r="AU49" s="9"/>
      <c r="AV49" s="266"/>
      <c r="AW49" s="266">
        <f t="shared" si="14"/>
        <v>0</v>
      </c>
      <c r="AX49" s="266">
        <f t="shared" si="15"/>
        <v>0</v>
      </c>
      <c r="AY49" s="336"/>
      <c r="AZ49" s="337"/>
      <c r="BA49" s="337"/>
      <c r="BB49" s="337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8"/>
      <c r="BL49" s="338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61">
        <v>0</v>
      </c>
      <c r="BX49" s="332"/>
      <c r="BY49" s="54"/>
      <c r="BZ49" s="338"/>
      <c r="CA49" s="266">
        <f t="shared" si="24"/>
        <v>0</v>
      </c>
      <c r="CB49" s="266">
        <f t="shared" si="25"/>
        <v>0</v>
      </c>
      <c r="CC49" s="334"/>
      <c r="CD49" s="9"/>
      <c r="CE49" s="339"/>
      <c r="CF49" s="339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58">
        <v>1.03</v>
      </c>
      <c r="CP49" s="266"/>
      <c r="CQ49" s="266"/>
      <c r="CR49" s="266"/>
      <c r="CS49" s="266">
        <f t="shared" si="91"/>
        <v>1.03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4"/>
      <c r="DB49" s="332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8"/>
      <c r="DJ49" s="266"/>
      <c r="DK49" s="266">
        <f t="shared" si="35"/>
        <v>0</v>
      </c>
      <c r="DL49" s="266">
        <f t="shared" si="36"/>
        <v>0</v>
      </c>
      <c r="DM49" s="332"/>
      <c r="DN49" s="332"/>
      <c r="DO49" s="332"/>
      <c r="DP49" s="332"/>
      <c r="DQ49" s="266">
        <f t="shared" si="37"/>
        <v>0</v>
      </c>
      <c r="DR49" s="266">
        <f t="shared" si="38"/>
        <v>0</v>
      </c>
      <c r="DS49" s="333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40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58">
        <v>18.559999999999999</v>
      </c>
      <c r="EX49" s="266"/>
      <c r="EY49" s="266"/>
      <c r="EZ49" s="266"/>
      <c r="FA49" s="266">
        <f t="shared" si="49"/>
        <v>18.559999999999999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6"/>
      <c r="HY49" s="346"/>
      <c r="HZ49" s="346"/>
      <c r="IA49" s="266">
        <f t="shared" si="72"/>
        <v>0</v>
      </c>
      <c r="IB49" s="266">
        <f t="shared" si="73"/>
        <v>0</v>
      </c>
      <c r="IC49" s="342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3"/>
      <c r="IL49" s="347"/>
      <c r="IM49" s="335">
        <f t="shared" si="77"/>
        <v>0</v>
      </c>
      <c r="IN49" s="335">
        <f t="shared" si="78"/>
        <v>0</v>
      </c>
      <c r="IO49" s="110">
        <v>0</v>
      </c>
      <c r="IP49" s="346"/>
      <c r="IQ49" s="335">
        <f t="shared" si="79"/>
        <v>0</v>
      </c>
      <c r="IR49" s="335">
        <f t="shared" si="80"/>
        <v>0</v>
      </c>
      <c r="IS49" s="341"/>
      <c r="IT49" s="341"/>
      <c r="IU49" s="344">
        <f t="shared" si="88"/>
        <v>0</v>
      </c>
      <c r="IV49" s="348">
        <f t="shared" si="89"/>
        <v>0</v>
      </c>
      <c r="IW49" s="344"/>
      <c r="IX49" s="344"/>
      <c r="IY49" s="344">
        <f t="shared" si="83"/>
        <v>0</v>
      </c>
      <c r="IZ49" s="344">
        <f t="shared" si="84"/>
        <v>0</v>
      </c>
      <c r="JA49" s="348"/>
      <c r="JB49" s="348"/>
      <c r="JC49" s="344">
        <f t="shared" si="85"/>
        <v>0</v>
      </c>
      <c r="JD49" s="344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2"/>
      <c r="F50" s="332"/>
      <c r="G50" s="266">
        <f t="shared" si="0"/>
        <v>0</v>
      </c>
      <c r="H50" s="266">
        <f t="shared" si="1"/>
        <v>0</v>
      </c>
      <c r="I50" s="333"/>
      <c r="J50" s="266"/>
      <c r="K50" s="266"/>
      <c r="L50" s="266"/>
      <c r="M50" s="266">
        <f t="shared" si="2"/>
        <v>0</v>
      </c>
      <c r="N50" s="266">
        <f t="shared" si="3"/>
        <v>0</v>
      </c>
      <c r="O50" s="358">
        <v>2.78</v>
      </c>
      <c r="P50" s="266"/>
      <c r="Q50" s="9"/>
      <c r="R50" s="266"/>
      <c r="S50" s="266">
        <f t="shared" si="90"/>
        <v>2.78</v>
      </c>
      <c r="T50" s="266">
        <f t="shared" si="5"/>
        <v>0</v>
      </c>
      <c r="U50" s="333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9"/>
      <c r="AC50" s="350"/>
      <c r="AD50" s="266"/>
      <c r="AE50" s="266">
        <f t="shared" si="8"/>
        <v>0</v>
      </c>
      <c r="AF50" s="266">
        <f t="shared" si="9"/>
        <v>0</v>
      </c>
      <c r="AG50" s="333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2"/>
      <c r="AP50" s="332"/>
      <c r="AQ50" s="266">
        <f t="shared" si="12"/>
        <v>0</v>
      </c>
      <c r="AR50" s="266">
        <f t="shared" si="13"/>
        <v>0</v>
      </c>
      <c r="AS50" s="110"/>
      <c r="AT50" s="335"/>
      <c r="AU50" s="9"/>
      <c r="AV50" s="266"/>
      <c r="AW50" s="266">
        <f t="shared" si="14"/>
        <v>0</v>
      </c>
      <c r="AX50" s="266">
        <f t="shared" si="15"/>
        <v>0</v>
      </c>
      <c r="AY50" s="336"/>
      <c r="AZ50" s="337"/>
      <c r="BA50" s="337"/>
      <c r="BB50" s="337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8"/>
      <c r="BL50" s="338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61">
        <v>0</v>
      </c>
      <c r="BX50" s="332"/>
      <c r="BY50" s="54"/>
      <c r="BZ50" s="338"/>
      <c r="CA50" s="266">
        <f t="shared" si="24"/>
        <v>0</v>
      </c>
      <c r="CB50" s="266">
        <f t="shared" si="25"/>
        <v>0</v>
      </c>
      <c r="CC50" s="334"/>
      <c r="CD50" s="9"/>
      <c r="CE50" s="339"/>
      <c r="CF50" s="339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58">
        <v>1.03</v>
      </c>
      <c r="CP50" s="266"/>
      <c r="CQ50" s="266"/>
      <c r="CR50" s="266"/>
      <c r="CS50" s="266">
        <f t="shared" si="91"/>
        <v>1.03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4"/>
      <c r="DB50" s="332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8"/>
      <c r="DJ50" s="266"/>
      <c r="DK50" s="266">
        <f t="shared" si="35"/>
        <v>0</v>
      </c>
      <c r="DL50" s="266">
        <f t="shared" si="36"/>
        <v>0</v>
      </c>
      <c r="DM50" s="332"/>
      <c r="DN50" s="332"/>
      <c r="DO50" s="332"/>
      <c r="DP50" s="332"/>
      <c r="DQ50" s="266">
        <f t="shared" si="37"/>
        <v>0</v>
      </c>
      <c r="DR50" s="266">
        <f t="shared" si="38"/>
        <v>0</v>
      </c>
      <c r="DS50" s="333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40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58">
        <v>18.559999999999999</v>
      </c>
      <c r="EX50" s="266"/>
      <c r="EY50" s="266"/>
      <c r="EZ50" s="266"/>
      <c r="FA50" s="266">
        <f t="shared" si="49"/>
        <v>18.559999999999999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6"/>
      <c r="HY50" s="346"/>
      <c r="HZ50" s="346"/>
      <c r="IA50" s="266">
        <f t="shared" si="72"/>
        <v>0</v>
      </c>
      <c r="IB50" s="266">
        <f t="shared" si="73"/>
        <v>0</v>
      </c>
      <c r="IC50" s="342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3"/>
      <c r="IL50" s="347"/>
      <c r="IM50" s="335">
        <f t="shared" si="77"/>
        <v>0</v>
      </c>
      <c r="IN50" s="335">
        <f t="shared" si="78"/>
        <v>0</v>
      </c>
      <c r="IO50" s="110">
        <v>0</v>
      </c>
      <c r="IP50" s="346"/>
      <c r="IQ50" s="335">
        <f t="shared" si="79"/>
        <v>0</v>
      </c>
      <c r="IR50" s="335">
        <f t="shared" si="80"/>
        <v>0</v>
      </c>
      <c r="IS50" s="341"/>
      <c r="IT50" s="341"/>
      <c r="IU50" s="344">
        <f t="shared" si="88"/>
        <v>0</v>
      </c>
      <c r="IV50" s="348">
        <f t="shared" si="89"/>
        <v>0</v>
      </c>
      <c r="IW50" s="344"/>
      <c r="IX50" s="344"/>
      <c r="IY50" s="344">
        <f t="shared" si="83"/>
        <v>0</v>
      </c>
      <c r="IZ50" s="344">
        <f t="shared" si="84"/>
        <v>0</v>
      </c>
      <c r="JA50" s="348"/>
      <c r="JB50" s="348"/>
      <c r="JC50" s="344">
        <f t="shared" si="85"/>
        <v>0</v>
      </c>
      <c r="JD50" s="344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2"/>
      <c r="F51" s="332"/>
      <c r="G51" s="266">
        <f t="shared" si="0"/>
        <v>0</v>
      </c>
      <c r="H51" s="266">
        <f t="shared" si="1"/>
        <v>0</v>
      </c>
      <c r="I51" s="333"/>
      <c r="J51" s="266"/>
      <c r="K51" s="266"/>
      <c r="L51" s="266"/>
      <c r="M51" s="266">
        <f t="shared" si="2"/>
        <v>0</v>
      </c>
      <c r="N51" s="266">
        <f t="shared" si="3"/>
        <v>0</v>
      </c>
      <c r="O51" s="358">
        <v>2.78</v>
      </c>
      <c r="P51" s="266"/>
      <c r="Q51" s="9"/>
      <c r="R51" s="266"/>
      <c r="S51" s="266">
        <f t="shared" si="90"/>
        <v>2.78</v>
      </c>
      <c r="T51" s="266">
        <f t="shared" si="5"/>
        <v>0</v>
      </c>
      <c r="U51" s="333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9"/>
      <c r="AC51" s="350"/>
      <c r="AD51" s="266"/>
      <c r="AE51" s="266">
        <f t="shared" si="8"/>
        <v>0</v>
      </c>
      <c r="AF51" s="266">
        <f t="shared" si="9"/>
        <v>0</v>
      </c>
      <c r="AG51" s="333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2"/>
      <c r="AP51" s="332"/>
      <c r="AQ51" s="266">
        <f t="shared" si="12"/>
        <v>0</v>
      </c>
      <c r="AR51" s="266">
        <f t="shared" si="13"/>
        <v>0</v>
      </c>
      <c r="AS51" s="110"/>
      <c r="AT51" s="335"/>
      <c r="AU51" s="9"/>
      <c r="AV51" s="266"/>
      <c r="AW51" s="266">
        <f t="shared" si="14"/>
        <v>0</v>
      </c>
      <c r="AX51" s="266">
        <f t="shared" si="15"/>
        <v>0</v>
      </c>
      <c r="AY51" s="336"/>
      <c r="AZ51" s="337"/>
      <c r="BA51" s="337"/>
      <c r="BB51" s="337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8"/>
      <c r="BL51" s="338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61">
        <v>0</v>
      </c>
      <c r="BX51" s="332"/>
      <c r="BY51" s="54"/>
      <c r="BZ51" s="338"/>
      <c r="CA51" s="266">
        <f t="shared" si="24"/>
        <v>0</v>
      </c>
      <c r="CB51" s="266">
        <f t="shared" si="25"/>
        <v>0</v>
      </c>
      <c r="CC51" s="334"/>
      <c r="CD51" s="9"/>
      <c r="CE51" s="339"/>
      <c r="CF51" s="339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58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4"/>
      <c r="DB51" s="332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8"/>
      <c r="DJ51" s="266"/>
      <c r="DK51" s="266">
        <f t="shared" si="35"/>
        <v>0</v>
      </c>
      <c r="DL51" s="266">
        <f t="shared" si="36"/>
        <v>0</v>
      </c>
      <c r="DM51" s="332"/>
      <c r="DN51" s="332"/>
      <c r="DO51" s="332"/>
      <c r="DP51" s="332"/>
      <c r="DQ51" s="266">
        <f t="shared" si="37"/>
        <v>0</v>
      </c>
      <c r="DR51" s="266">
        <f t="shared" si="38"/>
        <v>0</v>
      </c>
      <c r="DS51" s="333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40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58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6"/>
      <c r="HY51" s="346"/>
      <c r="HZ51" s="346"/>
      <c r="IA51" s="266">
        <f t="shared" si="72"/>
        <v>0</v>
      </c>
      <c r="IB51" s="266">
        <f t="shared" si="73"/>
        <v>0</v>
      </c>
      <c r="IC51" s="342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3"/>
      <c r="IL51" s="347"/>
      <c r="IM51" s="335">
        <f t="shared" si="77"/>
        <v>0</v>
      </c>
      <c r="IN51" s="335">
        <f t="shared" si="78"/>
        <v>0</v>
      </c>
      <c r="IO51" s="110">
        <v>0</v>
      </c>
      <c r="IP51" s="346"/>
      <c r="IQ51" s="335">
        <f t="shared" si="79"/>
        <v>0</v>
      </c>
      <c r="IR51" s="335">
        <f t="shared" si="80"/>
        <v>0</v>
      </c>
      <c r="IS51" s="341"/>
      <c r="IT51" s="341"/>
      <c r="IU51" s="344">
        <f t="shared" si="88"/>
        <v>0</v>
      </c>
      <c r="IV51" s="348">
        <f t="shared" si="89"/>
        <v>0</v>
      </c>
      <c r="IW51" s="344"/>
      <c r="IX51" s="344"/>
      <c r="IY51" s="344">
        <f t="shared" si="83"/>
        <v>0</v>
      </c>
      <c r="IZ51" s="344">
        <f t="shared" si="84"/>
        <v>0</v>
      </c>
      <c r="JA51" s="348"/>
      <c r="JB51" s="348"/>
      <c r="JC51" s="344">
        <f t="shared" si="85"/>
        <v>0</v>
      </c>
      <c r="JD51" s="344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2"/>
      <c r="F52" s="332"/>
      <c r="G52" s="266">
        <f t="shared" si="0"/>
        <v>0</v>
      </c>
      <c r="H52" s="266">
        <f t="shared" si="1"/>
        <v>0</v>
      </c>
      <c r="I52" s="333"/>
      <c r="J52" s="266"/>
      <c r="K52" s="266"/>
      <c r="L52" s="266"/>
      <c r="M52" s="266">
        <f t="shared" si="2"/>
        <v>0</v>
      </c>
      <c r="N52" s="266">
        <f t="shared" si="3"/>
        <v>0</v>
      </c>
      <c r="O52" s="358">
        <v>2.78</v>
      </c>
      <c r="P52" s="266"/>
      <c r="Q52" s="9"/>
      <c r="R52" s="266"/>
      <c r="S52" s="266">
        <f t="shared" si="90"/>
        <v>2.78</v>
      </c>
      <c r="T52" s="266">
        <f t="shared" si="5"/>
        <v>0</v>
      </c>
      <c r="U52" s="333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9"/>
      <c r="AC52" s="350"/>
      <c r="AD52" s="266"/>
      <c r="AE52" s="266">
        <f t="shared" si="8"/>
        <v>0</v>
      </c>
      <c r="AF52" s="266">
        <f t="shared" si="9"/>
        <v>0</v>
      </c>
      <c r="AG52" s="333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2"/>
      <c r="AP52" s="332"/>
      <c r="AQ52" s="266">
        <f t="shared" si="12"/>
        <v>0</v>
      </c>
      <c r="AR52" s="266">
        <f t="shared" si="13"/>
        <v>0</v>
      </c>
      <c r="AS52" s="110"/>
      <c r="AT52" s="335"/>
      <c r="AU52" s="9"/>
      <c r="AV52" s="266"/>
      <c r="AW52" s="266">
        <f t="shared" si="14"/>
        <v>0</v>
      </c>
      <c r="AX52" s="266">
        <f t="shared" si="15"/>
        <v>0</v>
      </c>
      <c r="AY52" s="336"/>
      <c r="AZ52" s="337"/>
      <c r="BA52" s="337"/>
      <c r="BB52" s="337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8"/>
      <c r="BL52" s="338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61">
        <v>0</v>
      </c>
      <c r="BX52" s="332"/>
      <c r="BY52" s="54"/>
      <c r="BZ52" s="338"/>
      <c r="CA52" s="266">
        <f t="shared" si="24"/>
        <v>0</v>
      </c>
      <c r="CB52" s="266">
        <f t="shared" si="25"/>
        <v>0</v>
      </c>
      <c r="CC52" s="334"/>
      <c r="CD52" s="9"/>
      <c r="CE52" s="339"/>
      <c r="CF52" s="339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58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4"/>
      <c r="DB52" s="332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8"/>
      <c r="DJ52" s="266"/>
      <c r="DK52" s="266">
        <f t="shared" si="35"/>
        <v>0</v>
      </c>
      <c r="DL52" s="266">
        <f t="shared" si="36"/>
        <v>0</v>
      </c>
      <c r="DM52" s="332"/>
      <c r="DN52" s="332"/>
      <c r="DO52" s="332"/>
      <c r="DP52" s="332"/>
      <c r="DQ52" s="266">
        <f t="shared" si="37"/>
        <v>0</v>
      </c>
      <c r="DR52" s="266">
        <f t="shared" si="38"/>
        <v>0</v>
      </c>
      <c r="DS52" s="333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40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58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6"/>
      <c r="HY52" s="346"/>
      <c r="HZ52" s="346"/>
      <c r="IA52" s="266">
        <f t="shared" si="72"/>
        <v>0</v>
      </c>
      <c r="IB52" s="266">
        <f t="shared" si="73"/>
        <v>0</v>
      </c>
      <c r="IC52" s="342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3"/>
      <c r="IL52" s="347"/>
      <c r="IM52" s="335">
        <f t="shared" si="77"/>
        <v>0</v>
      </c>
      <c r="IN52" s="335">
        <f t="shared" si="78"/>
        <v>0</v>
      </c>
      <c r="IO52" s="110">
        <v>0</v>
      </c>
      <c r="IP52" s="346"/>
      <c r="IQ52" s="335">
        <f t="shared" si="79"/>
        <v>0</v>
      </c>
      <c r="IR52" s="335">
        <f t="shared" si="80"/>
        <v>0</v>
      </c>
      <c r="IS52" s="341"/>
      <c r="IT52" s="341"/>
      <c r="IU52" s="344">
        <f t="shared" si="88"/>
        <v>0</v>
      </c>
      <c r="IV52" s="348">
        <f t="shared" si="89"/>
        <v>0</v>
      </c>
      <c r="IW52" s="344"/>
      <c r="IX52" s="344"/>
      <c r="IY52" s="344">
        <f t="shared" si="83"/>
        <v>0</v>
      </c>
      <c r="IZ52" s="344">
        <f t="shared" si="84"/>
        <v>0</v>
      </c>
      <c r="JA52" s="348"/>
      <c r="JB52" s="348"/>
      <c r="JC52" s="344">
        <f t="shared" si="85"/>
        <v>0</v>
      </c>
      <c r="JD52" s="344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2"/>
      <c r="F53" s="332"/>
      <c r="G53" s="266">
        <f t="shared" si="0"/>
        <v>0</v>
      </c>
      <c r="H53" s="266">
        <f t="shared" si="1"/>
        <v>0</v>
      </c>
      <c r="I53" s="333"/>
      <c r="J53" s="266"/>
      <c r="K53" s="266"/>
      <c r="L53" s="266"/>
      <c r="M53" s="266">
        <f t="shared" si="2"/>
        <v>0</v>
      </c>
      <c r="N53" s="266">
        <f t="shared" si="3"/>
        <v>0</v>
      </c>
      <c r="O53" s="358">
        <v>2.78</v>
      </c>
      <c r="P53" s="266"/>
      <c r="Q53" s="9"/>
      <c r="R53" s="266"/>
      <c r="S53" s="266">
        <f t="shared" si="90"/>
        <v>2.78</v>
      </c>
      <c r="T53" s="266">
        <f t="shared" si="5"/>
        <v>0</v>
      </c>
      <c r="U53" s="333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9"/>
      <c r="AC53" s="350"/>
      <c r="AD53" s="266"/>
      <c r="AE53" s="266">
        <f t="shared" si="8"/>
        <v>0</v>
      </c>
      <c r="AF53" s="266">
        <f t="shared" si="9"/>
        <v>0</v>
      </c>
      <c r="AG53" s="333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2"/>
      <c r="AP53" s="332"/>
      <c r="AQ53" s="266">
        <f t="shared" si="12"/>
        <v>0</v>
      </c>
      <c r="AR53" s="266">
        <f t="shared" si="13"/>
        <v>0</v>
      </c>
      <c r="AS53" s="110"/>
      <c r="AT53" s="335"/>
      <c r="AU53" s="9"/>
      <c r="AV53" s="266"/>
      <c r="AW53" s="266">
        <f t="shared" si="14"/>
        <v>0</v>
      </c>
      <c r="AX53" s="266">
        <f t="shared" si="15"/>
        <v>0</v>
      </c>
      <c r="AY53" s="336"/>
      <c r="AZ53" s="337"/>
      <c r="BA53" s="337"/>
      <c r="BB53" s="337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8"/>
      <c r="BL53" s="338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61">
        <v>0</v>
      </c>
      <c r="BX53" s="332"/>
      <c r="BY53" s="54"/>
      <c r="BZ53" s="338"/>
      <c r="CA53" s="266">
        <f t="shared" si="24"/>
        <v>0</v>
      </c>
      <c r="CB53" s="266">
        <f t="shared" si="25"/>
        <v>0</v>
      </c>
      <c r="CC53" s="334"/>
      <c r="CD53" s="9"/>
      <c r="CE53" s="339"/>
      <c r="CF53" s="339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58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4"/>
      <c r="DB53" s="332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8"/>
      <c r="DJ53" s="266"/>
      <c r="DK53" s="266">
        <f t="shared" si="35"/>
        <v>0</v>
      </c>
      <c r="DL53" s="266">
        <f t="shared" si="36"/>
        <v>0</v>
      </c>
      <c r="DM53" s="332"/>
      <c r="DN53" s="332"/>
      <c r="DO53" s="332"/>
      <c r="DP53" s="332"/>
      <c r="DQ53" s="266">
        <f t="shared" si="37"/>
        <v>0</v>
      </c>
      <c r="DR53" s="266">
        <f t="shared" si="38"/>
        <v>0</v>
      </c>
      <c r="DS53" s="333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40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58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6"/>
      <c r="HY53" s="346"/>
      <c r="HZ53" s="346"/>
      <c r="IA53" s="266">
        <f t="shared" si="72"/>
        <v>0</v>
      </c>
      <c r="IB53" s="266">
        <f t="shared" si="73"/>
        <v>0</v>
      </c>
      <c r="IC53" s="342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3"/>
      <c r="IL53" s="347"/>
      <c r="IM53" s="335">
        <f t="shared" si="77"/>
        <v>0</v>
      </c>
      <c r="IN53" s="335">
        <f t="shared" si="78"/>
        <v>0</v>
      </c>
      <c r="IO53" s="110">
        <v>0</v>
      </c>
      <c r="IP53" s="346"/>
      <c r="IQ53" s="335">
        <f t="shared" si="79"/>
        <v>0</v>
      </c>
      <c r="IR53" s="335">
        <f t="shared" si="80"/>
        <v>0</v>
      </c>
      <c r="IS53" s="341"/>
      <c r="IT53" s="341"/>
      <c r="IU53" s="344">
        <f t="shared" si="88"/>
        <v>0</v>
      </c>
      <c r="IV53" s="348">
        <f t="shared" si="89"/>
        <v>0</v>
      </c>
      <c r="IW53" s="344"/>
      <c r="IX53" s="344"/>
      <c r="IY53" s="344">
        <f t="shared" si="83"/>
        <v>0</v>
      </c>
      <c r="IZ53" s="344">
        <f t="shared" si="84"/>
        <v>0</v>
      </c>
      <c r="JA53" s="348"/>
      <c r="JB53" s="348"/>
      <c r="JC53" s="344">
        <f t="shared" si="85"/>
        <v>0</v>
      </c>
      <c r="JD53" s="344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2"/>
      <c r="F54" s="332"/>
      <c r="G54" s="266">
        <f t="shared" si="0"/>
        <v>0</v>
      </c>
      <c r="H54" s="266">
        <f t="shared" si="1"/>
        <v>0</v>
      </c>
      <c r="I54" s="333"/>
      <c r="J54" s="266"/>
      <c r="K54" s="266"/>
      <c r="L54" s="266"/>
      <c r="M54" s="266">
        <f t="shared" si="2"/>
        <v>0</v>
      </c>
      <c r="N54" s="266">
        <f t="shared" si="3"/>
        <v>0</v>
      </c>
      <c r="O54" s="358">
        <v>2.78</v>
      </c>
      <c r="P54" s="266"/>
      <c r="Q54" s="9"/>
      <c r="R54" s="266"/>
      <c r="S54" s="266">
        <f t="shared" si="90"/>
        <v>2.78</v>
      </c>
      <c r="T54" s="266">
        <f t="shared" si="5"/>
        <v>0</v>
      </c>
      <c r="U54" s="333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9"/>
      <c r="AC54" s="350"/>
      <c r="AD54" s="266"/>
      <c r="AE54" s="266">
        <f t="shared" si="8"/>
        <v>0</v>
      </c>
      <c r="AF54" s="266">
        <f t="shared" si="9"/>
        <v>0</v>
      </c>
      <c r="AG54" s="333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2"/>
      <c r="AP54" s="332"/>
      <c r="AQ54" s="266">
        <f t="shared" si="12"/>
        <v>0</v>
      </c>
      <c r="AR54" s="266">
        <f t="shared" si="13"/>
        <v>0</v>
      </c>
      <c r="AS54" s="110"/>
      <c r="AT54" s="335"/>
      <c r="AU54" s="9"/>
      <c r="AV54" s="266"/>
      <c r="AW54" s="266">
        <f t="shared" si="14"/>
        <v>0</v>
      </c>
      <c r="AX54" s="266">
        <f t="shared" si="15"/>
        <v>0</v>
      </c>
      <c r="AY54" s="336"/>
      <c r="AZ54" s="337"/>
      <c r="BA54" s="337"/>
      <c r="BB54" s="337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8"/>
      <c r="BL54" s="338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61">
        <v>0</v>
      </c>
      <c r="BX54" s="332"/>
      <c r="BY54" s="54"/>
      <c r="BZ54" s="338"/>
      <c r="CA54" s="266">
        <f t="shared" si="24"/>
        <v>0</v>
      </c>
      <c r="CB54" s="266">
        <f t="shared" si="25"/>
        <v>0</v>
      </c>
      <c r="CC54" s="334"/>
      <c r="CD54" s="9"/>
      <c r="CE54" s="339"/>
      <c r="CF54" s="339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58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4"/>
      <c r="DB54" s="332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8"/>
      <c r="DJ54" s="266"/>
      <c r="DK54" s="266">
        <f t="shared" si="35"/>
        <v>0</v>
      </c>
      <c r="DL54" s="266">
        <f t="shared" si="36"/>
        <v>0</v>
      </c>
      <c r="DM54" s="332"/>
      <c r="DN54" s="332"/>
      <c r="DO54" s="332"/>
      <c r="DP54" s="332"/>
      <c r="DQ54" s="266">
        <f t="shared" si="37"/>
        <v>0</v>
      </c>
      <c r="DR54" s="266">
        <f t="shared" si="38"/>
        <v>0</v>
      </c>
      <c r="DS54" s="333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40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58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6"/>
      <c r="HY54" s="346"/>
      <c r="HZ54" s="346"/>
      <c r="IA54" s="266">
        <f t="shared" si="72"/>
        <v>0</v>
      </c>
      <c r="IB54" s="266">
        <f t="shared" si="73"/>
        <v>0</v>
      </c>
      <c r="IC54" s="342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3"/>
      <c r="IL54" s="347"/>
      <c r="IM54" s="335">
        <f t="shared" si="77"/>
        <v>0</v>
      </c>
      <c r="IN54" s="335">
        <f t="shared" si="78"/>
        <v>0</v>
      </c>
      <c r="IO54" s="110">
        <v>0</v>
      </c>
      <c r="IP54" s="346"/>
      <c r="IQ54" s="335">
        <f t="shared" si="79"/>
        <v>0</v>
      </c>
      <c r="IR54" s="335">
        <f t="shared" si="80"/>
        <v>0</v>
      </c>
      <c r="IS54" s="341"/>
      <c r="IT54" s="341"/>
      <c r="IU54" s="344">
        <f t="shared" si="88"/>
        <v>0</v>
      </c>
      <c r="IV54" s="348">
        <f t="shared" si="89"/>
        <v>0</v>
      </c>
      <c r="IW54" s="344"/>
      <c r="IX54" s="344"/>
      <c r="IY54" s="344">
        <f t="shared" si="83"/>
        <v>0</v>
      </c>
      <c r="IZ54" s="344">
        <f t="shared" si="84"/>
        <v>0</v>
      </c>
      <c r="JA54" s="348"/>
      <c r="JB54" s="348"/>
      <c r="JC54" s="344">
        <f t="shared" si="85"/>
        <v>0</v>
      </c>
      <c r="JD54" s="344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2"/>
      <c r="F55" s="332"/>
      <c r="G55" s="266">
        <f t="shared" si="0"/>
        <v>0</v>
      </c>
      <c r="H55" s="266">
        <f t="shared" si="1"/>
        <v>0</v>
      </c>
      <c r="I55" s="333"/>
      <c r="J55" s="266"/>
      <c r="K55" s="266"/>
      <c r="L55" s="266"/>
      <c r="M55" s="266">
        <f t="shared" si="2"/>
        <v>0</v>
      </c>
      <c r="N55" s="266">
        <f t="shared" si="3"/>
        <v>0</v>
      </c>
      <c r="O55" s="358">
        <v>2.78</v>
      </c>
      <c r="P55" s="266"/>
      <c r="Q55" s="9"/>
      <c r="R55" s="266"/>
      <c r="S55" s="266">
        <f t="shared" si="90"/>
        <v>2.78</v>
      </c>
      <c r="T55" s="266">
        <f t="shared" si="5"/>
        <v>0</v>
      </c>
      <c r="U55" s="333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9"/>
      <c r="AC55" s="350"/>
      <c r="AD55" s="266"/>
      <c r="AE55" s="266">
        <f t="shared" si="8"/>
        <v>0</v>
      </c>
      <c r="AF55" s="266">
        <f t="shared" si="9"/>
        <v>0</v>
      </c>
      <c r="AG55" s="333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2"/>
      <c r="AP55" s="332"/>
      <c r="AQ55" s="266">
        <f t="shared" si="12"/>
        <v>0</v>
      </c>
      <c r="AR55" s="266">
        <f t="shared" si="13"/>
        <v>0</v>
      </c>
      <c r="AS55" s="110"/>
      <c r="AT55" s="335"/>
      <c r="AU55" s="9"/>
      <c r="AV55" s="266"/>
      <c r="AW55" s="266">
        <f t="shared" si="14"/>
        <v>0</v>
      </c>
      <c r="AX55" s="266">
        <f t="shared" si="15"/>
        <v>0</v>
      </c>
      <c r="AY55" s="336"/>
      <c r="AZ55" s="337"/>
      <c r="BA55" s="337"/>
      <c r="BB55" s="337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8"/>
      <c r="BL55" s="338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61">
        <v>0</v>
      </c>
      <c r="BX55" s="332"/>
      <c r="BY55" s="54"/>
      <c r="BZ55" s="338"/>
      <c r="CA55" s="266">
        <f t="shared" si="24"/>
        <v>0</v>
      </c>
      <c r="CB55" s="266">
        <f t="shared" si="25"/>
        <v>0</v>
      </c>
      <c r="CC55" s="334"/>
      <c r="CD55" s="9"/>
      <c r="CE55" s="339"/>
      <c r="CF55" s="339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58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4"/>
      <c r="DB55" s="332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8"/>
      <c r="DJ55" s="266"/>
      <c r="DK55" s="266">
        <f t="shared" si="35"/>
        <v>0</v>
      </c>
      <c r="DL55" s="266">
        <f t="shared" si="36"/>
        <v>0</v>
      </c>
      <c r="DM55" s="332"/>
      <c r="DN55" s="332"/>
      <c r="DO55" s="332"/>
      <c r="DP55" s="332"/>
      <c r="DQ55" s="266">
        <f t="shared" si="37"/>
        <v>0</v>
      </c>
      <c r="DR55" s="266">
        <f t="shared" si="38"/>
        <v>0</v>
      </c>
      <c r="DS55" s="333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40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58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6"/>
      <c r="HY55" s="346"/>
      <c r="HZ55" s="346"/>
      <c r="IA55" s="266">
        <f t="shared" si="72"/>
        <v>0</v>
      </c>
      <c r="IB55" s="266">
        <f t="shared" si="73"/>
        <v>0</v>
      </c>
      <c r="IC55" s="342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3"/>
      <c r="IL55" s="347"/>
      <c r="IM55" s="335">
        <f t="shared" si="77"/>
        <v>0</v>
      </c>
      <c r="IN55" s="335">
        <f t="shared" si="78"/>
        <v>0</v>
      </c>
      <c r="IO55" s="110">
        <v>0</v>
      </c>
      <c r="IP55" s="346"/>
      <c r="IQ55" s="335">
        <f t="shared" si="79"/>
        <v>0</v>
      </c>
      <c r="IR55" s="335">
        <f t="shared" si="80"/>
        <v>0</v>
      </c>
      <c r="IS55" s="341"/>
      <c r="IT55" s="341"/>
      <c r="IU55" s="344">
        <f t="shared" si="88"/>
        <v>0</v>
      </c>
      <c r="IV55" s="348">
        <f t="shared" si="89"/>
        <v>0</v>
      </c>
      <c r="IW55" s="344"/>
      <c r="IX55" s="344"/>
      <c r="IY55" s="344">
        <f t="shared" si="83"/>
        <v>0</v>
      </c>
      <c r="IZ55" s="344">
        <f t="shared" si="84"/>
        <v>0</v>
      </c>
      <c r="JA55" s="348"/>
      <c r="JB55" s="348"/>
      <c r="JC55" s="344">
        <f t="shared" si="85"/>
        <v>0</v>
      </c>
      <c r="JD55" s="344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2"/>
      <c r="F56" s="332"/>
      <c r="G56" s="266">
        <f t="shared" si="0"/>
        <v>0</v>
      </c>
      <c r="H56" s="266">
        <f t="shared" si="1"/>
        <v>0</v>
      </c>
      <c r="I56" s="333"/>
      <c r="J56" s="266"/>
      <c r="K56" s="266"/>
      <c r="L56" s="266"/>
      <c r="M56" s="266">
        <f t="shared" si="2"/>
        <v>0</v>
      </c>
      <c r="N56" s="266">
        <f t="shared" si="3"/>
        <v>0</v>
      </c>
      <c r="O56" s="358">
        <v>2.78</v>
      </c>
      <c r="P56" s="266"/>
      <c r="Q56" s="9"/>
      <c r="R56" s="266"/>
      <c r="S56" s="266">
        <f t="shared" si="90"/>
        <v>2.78</v>
      </c>
      <c r="T56" s="266">
        <f t="shared" si="5"/>
        <v>0</v>
      </c>
      <c r="U56" s="333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9"/>
      <c r="AC56" s="350"/>
      <c r="AD56" s="266"/>
      <c r="AE56" s="266">
        <f t="shared" si="8"/>
        <v>0</v>
      </c>
      <c r="AF56" s="266">
        <f t="shared" si="9"/>
        <v>0</v>
      </c>
      <c r="AG56" s="333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2"/>
      <c r="AP56" s="332"/>
      <c r="AQ56" s="266">
        <f t="shared" si="12"/>
        <v>0</v>
      </c>
      <c r="AR56" s="266">
        <f t="shared" si="13"/>
        <v>0</v>
      </c>
      <c r="AS56" s="110"/>
      <c r="AT56" s="335"/>
      <c r="AU56" s="9"/>
      <c r="AV56" s="266"/>
      <c r="AW56" s="266">
        <f t="shared" si="14"/>
        <v>0</v>
      </c>
      <c r="AX56" s="266">
        <f t="shared" si="15"/>
        <v>0</v>
      </c>
      <c r="AY56" s="336"/>
      <c r="AZ56" s="337"/>
      <c r="BA56" s="337"/>
      <c r="BB56" s="337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8"/>
      <c r="BL56" s="338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61">
        <v>0</v>
      </c>
      <c r="BX56" s="332"/>
      <c r="BY56" s="54"/>
      <c r="BZ56" s="338"/>
      <c r="CA56" s="266">
        <f t="shared" si="24"/>
        <v>0</v>
      </c>
      <c r="CB56" s="266">
        <f t="shared" si="25"/>
        <v>0</v>
      </c>
      <c r="CC56" s="334"/>
      <c r="CD56" s="9"/>
      <c r="CE56" s="339"/>
      <c r="CF56" s="339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58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4"/>
      <c r="DB56" s="332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8"/>
      <c r="DJ56" s="266"/>
      <c r="DK56" s="266">
        <f t="shared" si="35"/>
        <v>0</v>
      </c>
      <c r="DL56" s="266">
        <f t="shared" si="36"/>
        <v>0</v>
      </c>
      <c r="DM56" s="332"/>
      <c r="DN56" s="332"/>
      <c r="DO56" s="332"/>
      <c r="DP56" s="332"/>
      <c r="DQ56" s="266">
        <f t="shared" si="37"/>
        <v>0</v>
      </c>
      <c r="DR56" s="266">
        <f t="shared" si="38"/>
        <v>0</v>
      </c>
      <c r="DS56" s="333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40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58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6"/>
      <c r="HY56" s="346"/>
      <c r="HZ56" s="346"/>
      <c r="IA56" s="266">
        <f t="shared" si="72"/>
        <v>0</v>
      </c>
      <c r="IB56" s="266">
        <f t="shared" si="73"/>
        <v>0</v>
      </c>
      <c r="IC56" s="342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3"/>
      <c r="IL56" s="347"/>
      <c r="IM56" s="335">
        <f t="shared" si="77"/>
        <v>0</v>
      </c>
      <c r="IN56" s="335">
        <f t="shared" si="78"/>
        <v>0</v>
      </c>
      <c r="IO56" s="110">
        <v>0</v>
      </c>
      <c r="IP56" s="346"/>
      <c r="IQ56" s="335">
        <f t="shared" si="79"/>
        <v>0</v>
      </c>
      <c r="IR56" s="335">
        <f t="shared" si="80"/>
        <v>0</v>
      </c>
      <c r="IS56" s="341"/>
      <c r="IT56" s="341"/>
      <c r="IU56" s="344">
        <f t="shared" si="88"/>
        <v>0</v>
      </c>
      <c r="IV56" s="348">
        <f t="shared" si="89"/>
        <v>0</v>
      </c>
      <c r="IW56" s="344"/>
      <c r="IX56" s="344"/>
      <c r="IY56" s="344">
        <f t="shared" si="83"/>
        <v>0</v>
      </c>
      <c r="IZ56" s="344">
        <f t="shared" si="84"/>
        <v>0</v>
      </c>
      <c r="JA56" s="348"/>
      <c r="JB56" s="348"/>
      <c r="JC56" s="344">
        <f t="shared" si="85"/>
        <v>0</v>
      </c>
      <c r="JD56" s="344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2"/>
      <c r="F57" s="332"/>
      <c r="G57" s="266">
        <f t="shared" si="0"/>
        <v>0</v>
      </c>
      <c r="H57" s="266">
        <f t="shared" si="1"/>
        <v>0</v>
      </c>
      <c r="I57" s="333"/>
      <c r="J57" s="266"/>
      <c r="K57" s="266"/>
      <c r="L57" s="266"/>
      <c r="M57" s="266">
        <f t="shared" si="2"/>
        <v>0</v>
      </c>
      <c r="N57" s="266">
        <f t="shared" si="3"/>
        <v>0</v>
      </c>
      <c r="O57" s="358">
        <v>2.78</v>
      </c>
      <c r="P57" s="266"/>
      <c r="Q57" s="9"/>
      <c r="R57" s="266"/>
      <c r="S57" s="266">
        <f t="shared" si="90"/>
        <v>2.78</v>
      </c>
      <c r="T57" s="266">
        <f t="shared" si="5"/>
        <v>0</v>
      </c>
      <c r="U57" s="333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9"/>
      <c r="AC57" s="350"/>
      <c r="AD57" s="266"/>
      <c r="AE57" s="266">
        <f t="shared" si="8"/>
        <v>0</v>
      </c>
      <c r="AF57" s="266">
        <f t="shared" si="9"/>
        <v>0</v>
      </c>
      <c r="AG57" s="333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2"/>
      <c r="AP57" s="332"/>
      <c r="AQ57" s="266">
        <f t="shared" si="12"/>
        <v>0</v>
      </c>
      <c r="AR57" s="266">
        <f t="shared" si="13"/>
        <v>0</v>
      </c>
      <c r="AS57" s="110"/>
      <c r="AT57" s="335"/>
      <c r="AU57" s="9"/>
      <c r="AV57" s="266"/>
      <c r="AW57" s="266">
        <f t="shared" si="14"/>
        <v>0</v>
      </c>
      <c r="AX57" s="266">
        <f t="shared" si="15"/>
        <v>0</v>
      </c>
      <c r="AY57" s="336"/>
      <c r="AZ57" s="337"/>
      <c r="BA57" s="337"/>
      <c r="BB57" s="337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8"/>
      <c r="BL57" s="338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61">
        <v>0</v>
      </c>
      <c r="BX57" s="332"/>
      <c r="BY57" s="54"/>
      <c r="BZ57" s="338"/>
      <c r="CA57" s="266">
        <f t="shared" si="24"/>
        <v>0</v>
      </c>
      <c r="CB57" s="266">
        <f t="shared" si="25"/>
        <v>0</v>
      </c>
      <c r="CC57" s="334"/>
      <c r="CD57" s="9"/>
      <c r="CE57" s="339"/>
      <c r="CF57" s="339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58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4"/>
      <c r="DB57" s="332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8"/>
      <c r="DJ57" s="266"/>
      <c r="DK57" s="266">
        <f t="shared" si="35"/>
        <v>0</v>
      </c>
      <c r="DL57" s="266">
        <f t="shared" si="36"/>
        <v>0</v>
      </c>
      <c r="DM57" s="332"/>
      <c r="DN57" s="332"/>
      <c r="DO57" s="332"/>
      <c r="DP57" s="332"/>
      <c r="DQ57" s="266">
        <f t="shared" si="37"/>
        <v>0</v>
      </c>
      <c r="DR57" s="266">
        <f t="shared" si="38"/>
        <v>0</v>
      </c>
      <c r="DS57" s="333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40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58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6"/>
      <c r="HY57" s="346"/>
      <c r="HZ57" s="346"/>
      <c r="IA57" s="266">
        <f t="shared" si="72"/>
        <v>0</v>
      </c>
      <c r="IB57" s="266">
        <f t="shared" si="73"/>
        <v>0</v>
      </c>
      <c r="IC57" s="342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3"/>
      <c r="IL57" s="347"/>
      <c r="IM57" s="335">
        <f t="shared" si="77"/>
        <v>0</v>
      </c>
      <c r="IN57" s="335">
        <f t="shared" si="78"/>
        <v>0</v>
      </c>
      <c r="IO57" s="110">
        <v>0</v>
      </c>
      <c r="IP57" s="346"/>
      <c r="IQ57" s="335">
        <f t="shared" si="79"/>
        <v>0</v>
      </c>
      <c r="IR57" s="335">
        <f t="shared" si="80"/>
        <v>0</v>
      </c>
      <c r="IS57" s="341"/>
      <c r="IT57" s="341"/>
      <c r="IU57" s="344">
        <f t="shared" si="88"/>
        <v>0</v>
      </c>
      <c r="IV57" s="348">
        <f t="shared" si="89"/>
        <v>0</v>
      </c>
      <c r="IW57" s="344"/>
      <c r="IX57" s="344"/>
      <c r="IY57" s="344">
        <f t="shared" si="83"/>
        <v>0</v>
      </c>
      <c r="IZ57" s="344">
        <f t="shared" si="84"/>
        <v>0</v>
      </c>
      <c r="JA57" s="348"/>
      <c r="JB57" s="348"/>
      <c r="JC57" s="344">
        <f t="shared" si="85"/>
        <v>0</v>
      </c>
      <c r="JD57" s="344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2"/>
      <c r="F58" s="332"/>
      <c r="G58" s="266">
        <f t="shared" si="0"/>
        <v>0</v>
      </c>
      <c r="H58" s="266">
        <f t="shared" si="1"/>
        <v>0</v>
      </c>
      <c r="I58" s="333"/>
      <c r="J58" s="266"/>
      <c r="K58" s="266"/>
      <c r="L58" s="266"/>
      <c r="M58" s="266">
        <f t="shared" si="2"/>
        <v>0</v>
      </c>
      <c r="N58" s="266">
        <f t="shared" si="3"/>
        <v>0</v>
      </c>
      <c r="O58" s="358">
        <v>2.78</v>
      </c>
      <c r="P58" s="266"/>
      <c r="Q58" s="9"/>
      <c r="R58" s="266"/>
      <c r="S58" s="266">
        <f t="shared" si="90"/>
        <v>2.78</v>
      </c>
      <c r="T58" s="266">
        <f t="shared" si="5"/>
        <v>0</v>
      </c>
      <c r="U58" s="333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9"/>
      <c r="AC58" s="350"/>
      <c r="AD58" s="266"/>
      <c r="AE58" s="266">
        <f t="shared" si="8"/>
        <v>0</v>
      </c>
      <c r="AF58" s="266">
        <f t="shared" si="9"/>
        <v>0</v>
      </c>
      <c r="AG58" s="333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2"/>
      <c r="AP58" s="332"/>
      <c r="AQ58" s="266">
        <f t="shared" si="12"/>
        <v>0</v>
      </c>
      <c r="AR58" s="266">
        <f t="shared" si="13"/>
        <v>0</v>
      </c>
      <c r="AS58" s="110"/>
      <c r="AT58" s="335"/>
      <c r="AU58" s="9"/>
      <c r="AV58" s="266"/>
      <c r="AW58" s="266">
        <f t="shared" si="14"/>
        <v>0</v>
      </c>
      <c r="AX58" s="266">
        <f t="shared" si="15"/>
        <v>0</v>
      </c>
      <c r="AY58" s="336"/>
      <c r="AZ58" s="337"/>
      <c r="BA58" s="337"/>
      <c r="BB58" s="337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8"/>
      <c r="BL58" s="338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61">
        <v>0</v>
      </c>
      <c r="BX58" s="332"/>
      <c r="BY58" s="54"/>
      <c r="BZ58" s="338"/>
      <c r="CA58" s="266">
        <f t="shared" si="24"/>
        <v>0</v>
      </c>
      <c r="CB58" s="266">
        <f t="shared" si="25"/>
        <v>0</v>
      </c>
      <c r="CC58" s="334"/>
      <c r="CD58" s="9"/>
      <c r="CE58" s="339"/>
      <c r="CF58" s="339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58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4"/>
      <c r="DB58" s="332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8"/>
      <c r="DJ58" s="266"/>
      <c r="DK58" s="266">
        <f t="shared" si="35"/>
        <v>0</v>
      </c>
      <c r="DL58" s="266">
        <f t="shared" si="36"/>
        <v>0</v>
      </c>
      <c r="DM58" s="332"/>
      <c r="DN58" s="332"/>
      <c r="DO58" s="332"/>
      <c r="DP58" s="332"/>
      <c r="DQ58" s="266">
        <f t="shared" si="37"/>
        <v>0</v>
      </c>
      <c r="DR58" s="266">
        <f t="shared" si="38"/>
        <v>0</v>
      </c>
      <c r="DS58" s="333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40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58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6"/>
      <c r="HY58" s="346"/>
      <c r="HZ58" s="346"/>
      <c r="IA58" s="266">
        <f t="shared" si="72"/>
        <v>0</v>
      </c>
      <c r="IB58" s="266">
        <f t="shared" si="73"/>
        <v>0</v>
      </c>
      <c r="IC58" s="342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3"/>
      <c r="IL58" s="347"/>
      <c r="IM58" s="335">
        <f t="shared" si="77"/>
        <v>0</v>
      </c>
      <c r="IN58" s="335">
        <f t="shared" si="78"/>
        <v>0</v>
      </c>
      <c r="IO58" s="110">
        <v>0</v>
      </c>
      <c r="IP58" s="346"/>
      <c r="IQ58" s="335">
        <f t="shared" si="79"/>
        <v>0</v>
      </c>
      <c r="IR58" s="335">
        <f t="shared" si="80"/>
        <v>0</v>
      </c>
      <c r="IS58" s="341"/>
      <c r="IT58" s="341"/>
      <c r="IU58" s="344">
        <f t="shared" si="88"/>
        <v>0</v>
      </c>
      <c r="IV58" s="348">
        <f t="shared" si="89"/>
        <v>0</v>
      </c>
      <c r="IW58" s="344"/>
      <c r="IX58" s="344"/>
      <c r="IY58" s="344">
        <f t="shared" si="83"/>
        <v>0</v>
      </c>
      <c r="IZ58" s="344">
        <f t="shared" si="84"/>
        <v>0</v>
      </c>
      <c r="JA58" s="348"/>
      <c r="JB58" s="348"/>
      <c r="JC58" s="344">
        <f t="shared" si="85"/>
        <v>0</v>
      </c>
      <c r="JD58" s="344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2"/>
      <c r="F59" s="332"/>
      <c r="G59" s="266">
        <f t="shared" si="0"/>
        <v>0</v>
      </c>
      <c r="H59" s="266">
        <f t="shared" si="1"/>
        <v>0</v>
      </c>
      <c r="I59" s="333"/>
      <c r="J59" s="266"/>
      <c r="K59" s="266"/>
      <c r="L59" s="266"/>
      <c r="M59" s="266">
        <f t="shared" si="2"/>
        <v>0</v>
      </c>
      <c r="N59" s="266">
        <f t="shared" si="3"/>
        <v>0</v>
      </c>
      <c r="O59" s="358">
        <v>2.78</v>
      </c>
      <c r="P59" s="266"/>
      <c r="Q59" s="9"/>
      <c r="R59" s="266"/>
      <c r="S59" s="266">
        <f t="shared" si="90"/>
        <v>2.78</v>
      </c>
      <c r="T59" s="266">
        <f t="shared" si="5"/>
        <v>0</v>
      </c>
      <c r="U59" s="333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9"/>
      <c r="AC59" s="350"/>
      <c r="AD59" s="266"/>
      <c r="AE59" s="266">
        <f t="shared" si="8"/>
        <v>0</v>
      </c>
      <c r="AF59" s="266">
        <f t="shared" si="9"/>
        <v>0</v>
      </c>
      <c r="AG59" s="333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2"/>
      <c r="AP59" s="332"/>
      <c r="AQ59" s="266">
        <f t="shared" si="12"/>
        <v>0</v>
      </c>
      <c r="AR59" s="266">
        <f t="shared" si="13"/>
        <v>0</v>
      </c>
      <c r="AS59" s="110"/>
      <c r="AT59" s="335"/>
      <c r="AU59" s="9"/>
      <c r="AV59" s="266"/>
      <c r="AW59" s="266">
        <f t="shared" si="14"/>
        <v>0</v>
      </c>
      <c r="AX59" s="266">
        <f t="shared" si="15"/>
        <v>0</v>
      </c>
      <c r="AY59" s="336"/>
      <c r="AZ59" s="337"/>
      <c r="BA59" s="337"/>
      <c r="BB59" s="337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8"/>
      <c r="BL59" s="338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61">
        <v>0</v>
      </c>
      <c r="BX59" s="332"/>
      <c r="BY59" s="54"/>
      <c r="BZ59" s="338"/>
      <c r="CA59" s="266">
        <f t="shared" si="24"/>
        <v>0</v>
      </c>
      <c r="CB59" s="266">
        <f t="shared" si="25"/>
        <v>0</v>
      </c>
      <c r="CC59" s="334"/>
      <c r="CD59" s="9"/>
      <c r="CE59" s="339"/>
      <c r="CF59" s="339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58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4"/>
      <c r="DB59" s="332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8"/>
      <c r="DJ59" s="266"/>
      <c r="DK59" s="266">
        <f t="shared" si="35"/>
        <v>0</v>
      </c>
      <c r="DL59" s="266">
        <f t="shared" si="36"/>
        <v>0</v>
      </c>
      <c r="DM59" s="332"/>
      <c r="DN59" s="332"/>
      <c r="DO59" s="332"/>
      <c r="DP59" s="332"/>
      <c r="DQ59" s="266">
        <f t="shared" si="37"/>
        <v>0</v>
      </c>
      <c r="DR59" s="266">
        <f t="shared" si="38"/>
        <v>0</v>
      </c>
      <c r="DS59" s="333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40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58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6"/>
      <c r="HY59" s="346"/>
      <c r="HZ59" s="346"/>
      <c r="IA59" s="266">
        <f t="shared" si="72"/>
        <v>0</v>
      </c>
      <c r="IB59" s="266">
        <f t="shared" si="73"/>
        <v>0</v>
      </c>
      <c r="IC59" s="342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3"/>
      <c r="IL59" s="347"/>
      <c r="IM59" s="335">
        <f t="shared" si="77"/>
        <v>0</v>
      </c>
      <c r="IN59" s="335">
        <f t="shared" si="78"/>
        <v>0</v>
      </c>
      <c r="IO59" s="110">
        <v>0</v>
      </c>
      <c r="IP59" s="346"/>
      <c r="IQ59" s="335">
        <f t="shared" si="79"/>
        <v>0</v>
      </c>
      <c r="IR59" s="335">
        <f t="shared" si="80"/>
        <v>0</v>
      </c>
      <c r="IS59" s="341"/>
      <c r="IT59" s="341"/>
      <c r="IU59" s="344">
        <f t="shared" si="88"/>
        <v>0</v>
      </c>
      <c r="IV59" s="348">
        <f t="shared" si="89"/>
        <v>0</v>
      </c>
      <c r="IW59" s="344"/>
      <c r="IX59" s="344"/>
      <c r="IY59" s="344">
        <f t="shared" si="83"/>
        <v>0</v>
      </c>
      <c r="IZ59" s="344">
        <f t="shared" si="84"/>
        <v>0</v>
      </c>
      <c r="JA59" s="348"/>
      <c r="JB59" s="348"/>
      <c r="JC59" s="344">
        <f t="shared" si="85"/>
        <v>0</v>
      </c>
      <c r="JD59" s="344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2"/>
      <c r="F60" s="332"/>
      <c r="G60" s="266">
        <f t="shared" si="0"/>
        <v>0</v>
      </c>
      <c r="H60" s="266">
        <f t="shared" si="1"/>
        <v>0</v>
      </c>
      <c r="I60" s="333"/>
      <c r="J60" s="266"/>
      <c r="K60" s="266"/>
      <c r="L60" s="266"/>
      <c r="M60" s="266">
        <f t="shared" si="2"/>
        <v>0</v>
      </c>
      <c r="N60" s="266">
        <f t="shared" si="3"/>
        <v>0</v>
      </c>
      <c r="O60" s="358">
        <v>2.78</v>
      </c>
      <c r="P60" s="266"/>
      <c r="Q60" s="9"/>
      <c r="R60" s="266"/>
      <c r="S60" s="266">
        <f t="shared" si="90"/>
        <v>2.78</v>
      </c>
      <c r="T60" s="266">
        <f t="shared" si="5"/>
        <v>0</v>
      </c>
      <c r="U60" s="333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9"/>
      <c r="AC60" s="350"/>
      <c r="AD60" s="266"/>
      <c r="AE60" s="266">
        <f t="shared" si="8"/>
        <v>0</v>
      </c>
      <c r="AF60" s="266">
        <f t="shared" si="9"/>
        <v>0</v>
      </c>
      <c r="AG60" s="333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2"/>
      <c r="AP60" s="332"/>
      <c r="AQ60" s="266">
        <f t="shared" si="12"/>
        <v>0</v>
      </c>
      <c r="AR60" s="266">
        <f t="shared" si="13"/>
        <v>0</v>
      </c>
      <c r="AS60" s="110"/>
      <c r="AT60" s="335"/>
      <c r="AU60" s="9"/>
      <c r="AV60" s="266"/>
      <c r="AW60" s="266">
        <f t="shared" si="14"/>
        <v>0</v>
      </c>
      <c r="AX60" s="266">
        <f t="shared" si="15"/>
        <v>0</v>
      </c>
      <c r="AY60" s="336"/>
      <c r="AZ60" s="337"/>
      <c r="BA60" s="337"/>
      <c r="BB60" s="337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8"/>
      <c r="BL60" s="338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61">
        <v>0</v>
      </c>
      <c r="BX60" s="332"/>
      <c r="BY60" s="54"/>
      <c r="BZ60" s="338"/>
      <c r="CA60" s="266">
        <f t="shared" si="24"/>
        <v>0</v>
      </c>
      <c r="CB60" s="266">
        <f t="shared" si="25"/>
        <v>0</v>
      </c>
      <c r="CC60" s="334"/>
      <c r="CD60" s="9"/>
      <c r="CE60" s="339"/>
      <c r="CF60" s="339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58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4"/>
      <c r="DB60" s="332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8"/>
      <c r="DJ60" s="266"/>
      <c r="DK60" s="266">
        <f t="shared" si="35"/>
        <v>0</v>
      </c>
      <c r="DL60" s="266">
        <f t="shared" si="36"/>
        <v>0</v>
      </c>
      <c r="DM60" s="332"/>
      <c r="DN60" s="332"/>
      <c r="DO60" s="332"/>
      <c r="DP60" s="332"/>
      <c r="DQ60" s="266">
        <f t="shared" si="37"/>
        <v>0</v>
      </c>
      <c r="DR60" s="266">
        <f t="shared" si="38"/>
        <v>0</v>
      </c>
      <c r="DS60" s="333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40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58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6"/>
      <c r="HY60" s="346"/>
      <c r="HZ60" s="346"/>
      <c r="IA60" s="266">
        <f t="shared" si="72"/>
        <v>0</v>
      </c>
      <c r="IB60" s="266">
        <f t="shared" si="73"/>
        <v>0</v>
      </c>
      <c r="IC60" s="342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3"/>
      <c r="IL60" s="347"/>
      <c r="IM60" s="335">
        <f t="shared" si="77"/>
        <v>0</v>
      </c>
      <c r="IN60" s="335">
        <f t="shared" si="78"/>
        <v>0</v>
      </c>
      <c r="IO60" s="110">
        <v>0</v>
      </c>
      <c r="IP60" s="346"/>
      <c r="IQ60" s="335">
        <f t="shared" si="79"/>
        <v>0</v>
      </c>
      <c r="IR60" s="335">
        <f t="shared" si="80"/>
        <v>0</v>
      </c>
      <c r="IS60" s="341"/>
      <c r="IT60" s="341"/>
      <c r="IU60" s="344">
        <f t="shared" si="88"/>
        <v>0</v>
      </c>
      <c r="IV60" s="348">
        <f t="shared" si="89"/>
        <v>0</v>
      </c>
      <c r="IW60" s="344"/>
      <c r="IX60" s="344"/>
      <c r="IY60" s="344">
        <f t="shared" si="83"/>
        <v>0</v>
      </c>
      <c r="IZ60" s="344">
        <f t="shared" si="84"/>
        <v>0</v>
      </c>
      <c r="JA60" s="348"/>
      <c r="JB60" s="348"/>
      <c r="JC60" s="344">
        <f t="shared" si="85"/>
        <v>0</v>
      </c>
      <c r="JD60" s="344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2"/>
      <c r="F61" s="332"/>
      <c r="G61" s="266">
        <f t="shared" si="0"/>
        <v>0</v>
      </c>
      <c r="H61" s="266">
        <f t="shared" si="1"/>
        <v>0</v>
      </c>
      <c r="I61" s="333"/>
      <c r="J61" s="266"/>
      <c r="K61" s="266"/>
      <c r="L61" s="266"/>
      <c r="M61" s="266">
        <f t="shared" si="2"/>
        <v>0</v>
      </c>
      <c r="N61" s="266">
        <f t="shared" si="3"/>
        <v>0</v>
      </c>
      <c r="O61" s="358">
        <v>2.78</v>
      </c>
      <c r="P61" s="266"/>
      <c r="Q61" s="9"/>
      <c r="R61" s="266"/>
      <c r="S61" s="266">
        <f t="shared" si="90"/>
        <v>2.78</v>
      </c>
      <c r="T61" s="266">
        <f t="shared" si="5"/>
        <v>0</v>
      </c>
      <c r="U61" s="333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9"/>
      <c r="AC61" s="350"/>
      <c r="AD61" s="266"/>
      <c r="AE61" s="266">
        <f t="shared" si="8"/>
        <v>0</v>
      </c>
      <c r="AF61" s="266">
        <f t="shared" si="9"/>
        <v>0</v>
      </c>
      <c r="AG61" s="333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2"/>
      <c r="AP61" s="332"/>
      <c r="AQ61" s="266">
        <f t="shared" si="12"/>
        <v>0</v>
      </c>
      <c r="AR61" s="266">
        <f t="shared" si="13"/>
        <v>0</v>
      </c>
      <c r="AS61" s="110"/>
      <c r="AT61" s="335"/>
      <c r="AU61" s="9"/>
      <c r="AV61" s="266"/>
      <c r="AW61" s="266">
        <f t="shared" si="14"/>
        <v>0</v>
      </c>
      <c r="AX61" s="266">
        <f t="shared" si="15"/>
        <v>0</v>
      </c>
      <c r="AY61" s="336"/>
      <c r="AZ61" s="337"/>
      <c r="BA61" s="337"/>
      <c r="BB61" s="337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8"/>
      <c r="BL61" s="338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61">
        <v>0</v>
      </c>
      <c r="BX61" s="332"/>
      <c r="BY61" s="54"/>
      <c r="BZ61" s="338"/>
      <c r="CA61" s="266">
        <f t="shared" si="24"/>
        <v>0</v>
      </c>
      <c r="CB61" s="266">
        <f t="shared" si="25"/>
        <v>0</v>
      </c>
      <c r="CC61" s="334"/>
      <c r="CD61" s="9"/>
      <c r="CE61" s="339"/>
      <c r="CF61" s="339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58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4"/>
      <c r="DB61" s="332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8"/>
      <c r="DJ61" s="266"/>
      <c r="DK61" s="266">
        <f t="shared" si="35"/>
        <v>0</v>
      </c>
      <c r="DL61" s="266">
        <f t="shared" si="36"/>
        <v>0</v>
      </c>
      <c r="DM61" s="332"/>
      <c r="DN61" s="332"/>
      <c r="DO61" s="332"/>
      <c r="DP61" s="332"/>
      <c r="DQ61" s="266">
        <f t="shared" si="37"/>
        <v>0</v>
      </c>
      <c r="DR61" s="266">
        <f t="shared" si="38"/>
        <v>0</v>
      </c>
      <c r="DS61" s="333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40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58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6"/>
      <c r="HY61" s="346"/>
      <c r="HZ61" s="346"/>
      <c r="IA61" s="266">
        <f t="shared" si="72"/>
        <v>0</v>
      </c>
      <c r="IB61" s="266">
        <f t="shared" si="73"/>
        <v>0</v>
      </c>
      <c r="IC61" s="342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3"/>
      <c r="IL61" s="347"/>
      <c r="IM61" s="335">
        <f t="shared" si="77"/>
        <v>0</v>
      </c>
      <c r="IN61" s="335">
        <f t="shared" si="78"/>
        <v>0</v>
      </c>
      <c r="IO61" s="110">
        <v>0</v>
      </c>
      <c r="IP61" s="346"/>
      <c r="IQ61" s="335">
        <f t="shared" si="79"/>
        <v>0</v>
      </c>
      <c r="IR61" s="335">
        <f t="shared" si="80"/>
        <v>0</v>
      </c>
      <c r="IS61" s="341"/>
      <c r="IT61" s="341"/>
      <c r="IU61" s="344">
        <f t="shared" si="88"/>
        <v>0</v>
      </c>
      <c r="IV61" s="348">
        <f t="shared" si="89"/>
        <v>0</v>
      </c>
      <c r="IW61" s="344"/>
      <c r="IX61" s="344"/>
      <c r="IY61" s="344">
        <f t="shared" si="83"/>
        <v>0</v>
      </c>
      <c r="IZ61" s="344">
        <f t="shared" si="84"/>
        <v>0</v>
      </c>
      <c r="JA61" s="348"/>
      <c r="JB61" s="348"/>
      <c r="JC61" s="344">
        <f t="shared" si="85"/>
        <v>0</v>
      </c>
      <c r="JD61" s="344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2"/>
      <c r="F62" s="332"/>
      <c r="G62" s="266">
        <f t="shared" si="0"/>
        <v>0</v>
      </c>
      <c r="H62" s="266">
        <f t="shared" si="1"/>
        <v>0</v>
      </c>
      <c r="I62" s="333"/>
      <c r="J62" s="266"/>
      <c r="K62" s="266"/>
      <c r="L62" s="266"/>
      <c r="M62" s="266">
        <f t="shared" si="2"/>
        <v>0</v>
      </c>
      <c r="N62" s="266">
        <f t="shared" si="3"/>
        <v>0</v>
      </c>
      <c r="O62" s="358">
        <v>2.78</v>
      </c>
      <c r="P62" s="266"/>
      <c r="Q62" s="9"/>
      <c r="R62" s="266"/>
      <c r="S62" s="266">
        <f t="shared" si="90"/>
        <v>2.78</v>
      </c>
      <c r="T62" s="266">
        <f t="shared" si="5"/>
        <v>0</v>
      </c>
      <c r="U62" s="333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9"/>
      <c r="AC62" s="350"/>
      <c r="AD62" s="266"/>
      <c r="AE62" s="266">
        <f t="shared" si="8"/>
        <v>0</v>
      </c>
      <c r="AF62" s="266">
        <f t="shared" si="9"/>
        <v>0</v>
      </c>
      <c r="AG62" s="333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2"/>
      <c r="AP62" s="332"/>
      <c r="AQ62" s="266">
        <f t="shared" si="12"/>
        <v>0</v>
      </c>
      <c r="AR62" s="266">
        <f t="shared" si="13"/>
        <v>0</v>
      </c>
      <c r="AS62" s="110"/>
      <c r="AT62" s="335"/>
      <c r="AU62" s="9"/>
      <c r="AV62" s="266"/>
      <c r="AW62" s="266">
        <f t="shared" si="14"/>
        <v>0</v>
      </c>
      <c r="AX62" s="266">
        <f t="shared" si="15"/>
        <v>0</v>
      </c>
      <c r="AY62" s="336"/>
      <c r="AZ62" s="337"/>
      <c r="BA62" s="337"/>
      <c r="BB62" s="337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8"/>
      <c r="BL62" s="338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61">
        <v>0</v>
      </c>
      <c r="BX62" s="332"/>
      <c r="BY62" s="54"/>
      <c r="BZ62" s="338"/>
      <c r="CA62" s="266">
        <f t="shared" si="24"/>
        <v>0</v>
      </c>
      <c r="CB62" s="266">
        <f t="shared" si="25"/>
        <v>0</v>
      </c>
      <c r="CC62" s="334"/>
      <c r="CD62" s="9"/>
      <c r="CE62" s="339"/>
      <c r="CF62" s="339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58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4"/>
      <c r="DB62" s="332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8"/>
      <c r="DJ62" s="266"/>
      <c r="DK62" s="266">
        <f t="shared" si="35"/>
        <v>0</v>
      </c>
      <c r="DL62" s="266">
        <f t="shared" si="36"/>
        <v>0</v>
      </c>
      <c r="DM62" s="332"/>
      <c r="DN62" s="332"/>
      <c r="DO62" s="332"/>
      <c r="DP62" s="332"/>
      <c r="DQ62" s="266">
        <f t="shared" si="37"/>
        <v>0</v>
      </c>
      <c r="DR62" s="266">
        <f t="shared" si="38"/>
        <v>0</v>
      </c>
      <c r="DS62" s="333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40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58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6"/>
      <c r="HY62" s="346"/>
      <c r="HZ62" s="346"/>
      <c r="IA62" s="266">
        <f t="shared" si="72"/>
        <v>0</v>
      </c>
      <c r="IB62" s="266">
        <f t="shared" si="73"/>
        <v>0</v>
      </c>
      <c r="IC62" s="342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3"/>
      <c r="IL62" s="347"/>
      <c r="IM62" s="335">
        <f t="shared" si="77"/>
        <v>0</v>
      </c>
      <c r="IN62" s="335">
        <f t="shared" si="78"/>
        <v>0</v>
      </c>
      <c r="IO62" s="110">
        <v>0</v>
      </c>
      <c r="IP62" s="346"/>
      <c r="IQ62" s="335">
        <f t="shared" si="79"/>
        <v>0</v>
      </c>
      <c r="IR62" s="335">
        <f t="shared" si="80"/>
        <v>0</v>
      </c>
      <c r="IS62" s="341"/>
      <c r="IT62" s="341"/>
      <c r="IU62" s="344">
        <f t="shared" si="88"/>
        <v>0</v>
      </c>
      <c r="IV62" s="348">
        <f t="shared" si="89"/>
        <v>0</v>
      </c>
      <c r="IW62" s="344"/>
      <c r="IX62" s="344"/>
      <c r="IY62" s="344">
        <f t="shared" si="83"/>
        <v>0</v>
      </c>
      <c r="IZ62" s="344">
        <f t="shared" si="84"/>
        <v>0</v>
      </c>
      <c r="JA62" s="348"/>
      <c r="JB62" s="348"/>
      <c r="JC62" s="344">
        <f t="shared" si="85"/>
        <v>0</v>
      </c>
      <c r="JD62" s="344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2"/>
      <c r="F63" s="332"/>
      <c r="G63" s="266">
        <f t="shared" si="0"/>
        <v>0</v>
      </c>
      <c r="H63" s="266">
        <f t="shared" si="1"/>
        <v>0</v>
      </c>
      <c r="I63" s="333"/>
      <c r="J63" s="266"/>
      <c r="K63" s="266"/>
      <c r="L63" s="266"/>
      <c r="M63" s="266">
        <f t="shared" si="2"/>
        <v>0</v>
      </c>
      <c r="N63" s="266">
        <f t="shared" si="3"/>
        <v>0</v>
      </c>
      <c r="O63" s="358">
        <v>2.78</v>
      </c>
      <c r="P63" s="266"/>
      <c r="Q63" s="9"/>
      <c r="R63" s="266"/>
      <c r="S63" s="266">
        <f t="shared" si="90"/>
        <v>2.78</v>
      </c>
      <c r="T63" s="266">
        <f t="shared" si="5"/>
        <v>0</v>
      </c>
      <c r="U63" s="333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9"/>
      <c r="AC63" s="350"/>
      <c r="AD63" s="266"/>
      <c r="AE63" s="266">
        <f t="shared" si="8"/>
        <v>0</v>
      </c>
      <c r="AF63" s="266">
        <f t="shared" si="9"/>
        <v>0</v>
      </c>
      <c r="AG63" s="333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2"/>
      <c r="AP63" s="332"/>
      <c r="AQ63" s="266">
        <f t="shared" si="12"/>
        <v>0</v>
      </c>
      <c r="AR63" s="266">
        <f t="shared" si="13"/>
        <v>0</v>
      </c>
      <c r="AS63" s="110"/>
      <c r="AT63" s="335"/>
      <c r="AU63" s="9"/>
      <c r="AV63" s="266"/>
      <c r="AW63" s="266">
        <f t="shared" si="14"/>
        <v>0</v>
      </c>
      <c r="AX63" s="266">
        <f t="shared" si="15"/>
        <v>0</v>
      </c>
      <c r="AY63" s="336"/>
      <c r="AZ63" s="337"/>
      <c r="BA63" s="337"/>
      <c r="BB63" s="337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8"/>
      <c r="BL63" s="338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61">
        <v>0</v>
      </c>
      <c r="BX63" s="332"/>
      <c r="BY63" s="54"/>
      <c r="BZ63" s="338"/>
      <c r="CA63" s="266">
        <f t="shared" si="24"/>
        <v>0</v>
      </c>
      <c r="CB63" s="266">
        <f t="shared" si="25"/>
        <v>0</v>
      </c>
      <c r="CC63" s="334"/>
      <c r="CD63" s="9"/>
      <c r="CE63" s="339"/>
      <c r="CF63" s="339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58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4"/>
      <c r="DB63" s="332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8"/>
      <c r="DJ63" s="266"/>
      <c r="DK63" s="266">
        <f t="shared" si="35"/>
        <v>0</v>
      </c>
      <c r="DL63" s="266">
        <f t="shared" si="36"/>
        <v>0</v>
      </c>
      <c r="DM63" s="332"/>
      <c r="DN63" s="332"/>
      <c r="DO63" s="332"/>
      <c r="DP63" s="332"/>
      <c r="DQ63" s="266">
        <f t="shared" si="37"/>
        <v>0</v>
      </c>
      <c r="DR63" s="266">
        <f t="shared" si="38"/>
        <v>0</v>
      </c>
      <c r="DS63" s="333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40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58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6"/>
      <c r="HY63" s="346"/>
      <c r="HZ63" s="346"/>
      <c r="IA63" s="266">
        <f t="shared" si="72"/>
        <v>0</v>
      </c>
      <c r="IB63" s="266">
        <f t="shared" si="73"/>
        <v>0</v>
      </c>
      <c r="IC63" s="342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3"/>
      <c r="IL63" s="347"/>
      <c r="IM63" s="335">
        <f t="shared" si="77"/>
        <v>0</v>
      </c>
      <c r="IN63" s="335">
        <f t="shared" si="78"/>
        <v>0</v>
      </c>
      <c r="IO63" s="110">
        <v>0</v>
      </c>
      <c r="IP63" s="346"/>
      <c r="IQ63" s="335">
        <f t="shared" si="79"/>
        <v>0</v>
      </c>
      <c r="IR63" s="335">
        <f t="shared" si="80"/>
        <v>0</v>
      </c>
      <c r="IS63" s="341"/>
      <c r="IT63" s="341"/>
      <c r="IU63" s="344">
        <f t="shared" si="88"/>
        <v>0</v>
      </c>
      <c r="IV63" s="348">
        <f t="shared" si="89"/>
        <v>0</v>
      </c>
      <c r="IW63" s="344"/>
      <c r="IX63" s="344"/>
      <c r="IY63" s="344">
        <f t="shared" si="83"/>
        <v>0</v>
      </c>
      <c r="IZ63" s="344">
        <f t="shared" si="84"/>
        <v>0</v>
      </c>
      <c r="JA63" s="348"/>
      <c r="JB63" s="348"/>
      <c r="JC63" s="344">
        <f t="shared" si="85"/>
        <v>0</v>
      </c>
      <c r="JD63" s="344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2"/>
      <c r="F64" s="332"/>
      <c r="G64" s="266">
        <f t="shared" si="0"/>
        <v>0</v>
      </c>
      <c r="H64" s="266">
        <f t="shared" si="1"/>
        <v>0</v>
      </c>
      <c r="I64" s="333"/>
      <c r="J64" s="266"/>
      <c r="K64" s="266"/>
      <c r="L64" s="266"/>
      <c r="M64" s="266">
        <f t="shared" si="2"/>
        <v>0</v>
      </c>
      <c r="N64" s="266">
        <f t="shared" si="3"/>
        <v>0</v>
      </c>
      <c r="O64" s="358">
        <v>2.78</v>
      </c>
      <c r="P64" s="266"/>
      <c r="Q64" s="9"/>
      <c r="R64" s="266"/>
      <c r="S64" s="266">
        <f t="shared" si="90"/>
        <v>2.78</v>
      </c>
      <c r="T64" s="266">
        <f t="shared" si="5"/>
        <v>0</v>
      </c>
      <c r="U64" s="333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9"/>
      <c r="AC64" s="350"/>
      <c r="AD64" s="266"/>
      <c r="AE64" s="266">
        <f t="shared" si="8"/>
        <v>0</v>
      </c>
      <c r="AF64" s="266">
        <f t="shared" si="9"/>
        <v>0</v>
      </c>
      <c r="AG64" s="333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2"/>
      <c r="AP64" s="332"/>
      <c r="AQ64" s="266">
        <f t="shared" si="12"/>
        <v>0</v>
      </c>
      <c r="AR64" s="266">
        <f t="shared" si="13"/>
        <v>0</v>
      </c>
      <c r="AS64" s="110"/>
      <c r="AT64" s="335"/>
      <c r="AU64" s="9"/>
      <c r="AV64" s="266"/>
      <c r="AW64" s="266">
        <f t="shared" si="14"/>
        <v>0</v>
      </c>
      <c r="AX64" s="266">
        <f t="shared" si="15"/>
        <v>0</v>
      </c>
      <c r="AY64" s="336"/>
      <c r="AZ64" s="337"/>
      <c r="BA64" s="337"/>
      <c r="BB64" s="337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8"/>
      <c r="BL64" s="338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61">
        <v>0</v>
      </c>
      <c r="BX64" s="332"/>
      <c r="BY64" s="54"/>
      <c r="BZ64" s="338"/>
      <c r="CA64" s="266">
        <f t="shared" si="24"/>
        <v>0</v>
      </c>
      <c r="CB64" s="266">
        <f t="shared" si="25"/>
        <v>0</v>
      </c>
      <c r="CC64" s="334"/>
      <c r="CD64" s="9"/>
      <c r="CE64" s="339"/>
      <c r="CF64" s="339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58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4"/>
      <c r="DB64" s="332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8"/>
      <c r="DJ64" s="266"/>
      <c r="DK64" s="266">
        <f t="shared" si="35"/>
        <v>0</v>
      </c>
      <c r="DL64" s="266">
        <f t="shared" si="36"/>
        <v>0</v>
      </c>
      <c r="DM64" s="332"/>
      <c r="DN64" s="332"/>
      <c r="DO64" s="332"/>
      <c r="DP64" s="332"/>
      <c r="DQ64" s="266">
        <f t="shared" si="37"/>
        <v>0</v>
      </c>
      <c r="DR64" s="266">
        <f t="shared" si="38"/>
        <v>0</v>
      </c>
      <c r="DS64" s="333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40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58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6"/>
      <c r="HY64" s="346"/>
      <c r="HZ64" s="346"/>
      <c r="IA64" s="266">
        <f t="shared" si="72"/>
        <v>0</v>
      </c>
      <c r="IB64" s="266">
        <f t="shared" si="73"/>
        <v>0</v>
      </c>
      <c r="IC64" s="342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3"/>
      <c r="IL64" s="347"/>
      <c r="IM64" s="335">
        <f t="shared" si="77"/>
        <v>0</v>
      </c>
      <c r="IN64" s="335">
        <f t="shared" si="78"/>
        <v>0</v>
      </c>
      <c r="IO64" s="110">
        <v>0</v>
      </c>
      <c r="IP64" s="346"/>
      <c r="IQ64" s="335">
        <f t="shared" si="79"/>
        <v>0</v>
      </c>
      <c r="IR64" s="335">
        <f t="shared" si="80"/>
        <v>0</v>
      </c>
      <c r="IS64" s="341"/>
      <c r="IT64" s="341"/>
      <c r="IU64" s="344">
        <f t="shared" si="88"/>
        <v>0</v>
      </c>
      <c r="IV64" s="348">
        <f t="shared" si="89"/>
        <v>0</v>
      </c>
      <c r="IW64" s="344"/>
      <c r="IX64" s="344"/>
      <c r="IY64" s="344">
        <f t="shared" si="83"/>
        <v>0</v>
      </c>
      <c r="IZ64" s="344">
        <f t="shared" si="84"/>
        <v>0</v>
      </c>
      <c r="JA64" s="348"/>
      <c r="JB64" s="348"/>
      <c r="JC64" s="344">
        <f t="shared" si="85"/>
        <v>0</v>
      </c>
      <c r="JD64" s="344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2"/>
      <c r="F65" s="332"/>
      <c r="G65" s="266">
        <f t="shared" si="0"/>
        <v>0</v>
      </c>
      <c r="H65" s="266">
        <f t="shared" si="1"/>
        <v>0</v>
      </c>
      <c r="I65" s="333"/>
      <c r="J65" s="266"/>
      <c r="K65" s="266"/>
      <c r="L65" s="266"/>
      <c r="M65" s="266">
        <f t="shared" si="2"/>
        <v>0</v>
      </c>
      <c r="N65" s="266">
        <f t="shared" si="3"/>
        <v>0</v>
      </c>
      <c r="O65" s="358">
        <v>2.78</v>
      </c>
      <c r="P65" s="266"/>
      <c r="Q65" s="9"/>
      <c r="R65" s="266"/>
      <c r="S65" s="266">
        <f t="shared" si="90"/>
        <v>2.78</v>
      </c>
      <c r="T65" s="266">
        <f t="shared" si="5"/>
        <v>0</v>
      </c>
      <c r="U65" s="333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9"/>
      <c r="AC65" s="350"/>
      <c r="AD65" s="266"/>
      <c r="AE65" s="266">
        <f t="shared" si="8"/>
        <v>0</v>
      </c>
      <c r="AF65" s="266">
        <f t="shared" si="9"/>
        <v>0</v>
      </c>
      <c r="AG65" s="333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2"/>
      <c r="AP65" s="332"/>
      <c r="AQ65" s="266">
        <f t="shared" si="12"/>
        <v>0</v>
      </c>
      <c r="AR65" s="266">
        <f t="shared" si="13"/>
        <v>0</v>
      </c>
      <c r="AS65" s="110"/>
      <c r="AT65" s="335"/>
      <c r="AU65" s="9"/>
      <c r="AV65" s="266"/>
      <c r="AW65" s="266">
        <f t="shared" si="14"/>
        <v>0</v>
      </c>
      <c r="AX65" s="266">
        <f t="shared" si="15"/>
        <v>0</v>
      </c>
      <c r="AY65" s="336"/>
      <c r="AZ65" s="337"/>
      <c r="BA65" s="337"/>
      <c r="BB65" s="337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8"/>
      <c r="BL65" s="338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61">
        <v>0</v>
      </c>
      <c r="BX65" s="332"/>
      <c r="BY65" s="54"/>
      <c r="BZ65" s="338"/>
      <c r="CA65" s="266">
        <f t="shared" si="24"/>
        <v>0</v>
      </c>
      <c r="CB65" s="266">
        <f t="shared" si="25"/>
        <v>0</v>
      </c>
      <c r="CC65" s="334"/>
      <c r="CD65" s="9"/>
      <c r="CE65" s="339"/>
      <c r="CF65" s="339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58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4"/>
      <c r="DB65" s="332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8"/>
      <c r="DJ65" s="266"/>
      <c r="DK65" s="266">
        <f t="shared" si="35"/>
        <v>0</v>
      </c>
      <c r="DL65" s="266">
        <f t="shared" si="36"/>
        <v>0</v>
      </c>
      <c r="DM65" s="332"/>
      <c r="DN65" s="332"/>
      <c r="DO65" s="332"/>
      <c r="DP65" s="332"/>
      <c r="DQ65" s="266">
        <f t="shared" si="37"/>
        <v>0</v>
      </c>
      <c r="DR65" s="266">
        <f t="shared" si="38"/>
        <v>0</v>
      </c>
      <c r="DS65" s="333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40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58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6"/>
      <c r="HY65" s="346"/>
      <c r="HZ65" s="346"/>
      <c r="IA65" s="266">
        <f t="shared" si="72"/>
        <v>0</v>
      </c>
      <c r="IB65" s="266">
        <f t="shared" si="73"/>
        <v>0</v>
      </c>
      <c r="IC65" s="342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3"/>
      <c r="IL65" s="347"/>
      <c r="IM65" s="335">
        <f t="shared" si="77"/>
        <v>0</v>
      </c>
      <c r="IN65" s="335">
        <f t="shared" si="78"/>
        <v>0</v>
      </c>
      <c r="IO65" s="110">
        <v>0</v>
      </c>
      <c r="IP65" s="346"/>
      <c r="IQ65" s="335">
        <f t="shared" si="79"/>
        <v>0</v>
      </c>
      <c r="IR65" s="335">
        <f t="shared" si="80"/>
        <v>0</v>
      </c>
      <c r="IS65" s="341"/>
      <c r="IT65" s="341"/>
      <c r="IU65" s="344">
        <f t="shared" si="88"/>
        <v>0</v>
      </c>
      <c r="IV65" s="348">
        <f t="shared" si="89"/>
        <v>0</v>
      </c>
      <c r="IW65" s="344"/>
      <c r="IX65" s="344"/>
      <c r="IY65" s="344">
        <f t="shared" si="83"/>
        <v>0</v>
      </c>
      <c r="IZ65" s="344">
        <f t="shared" si="84"/>
        <v>0</v>
      </c>
      <c r="JA65" s="348"/>
      <c r="JB65" s="348"/>
      <c r="JC65" s="344">
        <f t="shared" si="85"/>
        <v>0</v>
      </c>
      <c r="JD65" s="344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2"/>
      <c r="F66" s="332"/>
      <c r="G66" s="266">
        <f t="shared" si="0"/>
        <v>0</v>
      </c>
      <c r="H66" s="266">
        <f t="shared" si="1"/>
        <v>0</v>
      </c>
      <c r="I66" s="333"/>
      <c r="J66" s="266"/>
      <c r="K66" s="266"/>
      <c r="L66" s="266"/>
      <c r="M66" s="266">
        <f t="shared" si="2"/>
        <v>0</v>
      </c>
      <c r="N66" s="266">
        <f t="shared" si="3"/>
        <v>0</v>
      </c>
      <c r="O66" s="358">
        <v>2.78</v>
      </c>
      <c r="P66" s="266"/>
      <c r="Q66" s="9"/>
      <c r="R66" s="266"/>
      <c r="S66" s="266">
        <f t="shared" si="90"/>
        <v>2.78</v>
      </c>
      <c r="T66" s="266">
        <f t="shared" si="5"/>
        <v>0</v>
      </c>
      <c r="U66" s="333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9"/>
      <c r="AC66" s="350"/>
      <c r="AD66" s="266"/>
      <c r="AE66" s="266">
        <f t="shared" si="8"/>
        <v>0</v>
      </c>
      <c r="AF66" s="266">
        <f t="shared" si="9"/>
        <v>0</v>
      </c>
      <c r="AG66" s="333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2"/>
      <c r="AP66" s="332"/>
      <c r="AQ66" s="266">
        <f t="shared" si="12"/>
        <v>0</v>
      </c>
      <c r="AR66" s="266">
        <f t="shared" si="13"/>
        <v>0</v>
      </c>
      <c r="AS66" s="110"/>
      <c r="AT66" s="335"/>
      <c r="AU66" s="9"/>
      <c r="AV66" s="266"/>
      <c r="AW66" s="266">
        <f t="shared" si="14"/>
        <v>0</v>
      </c>
      <c r="AX66" s="266">
        <f t="shared" si="15"/>
        <v>0</v>
      </c>
      <c r="AY66" s="336"/>
      <c r="AZ66" s="337"/>
      <c r="BA66" s="337"/>
      <c r="BB66" s="337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8"/>
      <c r="BL66" s="338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61">
        <v>0</v>
      </c>
      <c r="BX66" s="332"/>
      <c r="BY66" s="54"/>
      <c r="BZ66" s="338"/>
      <c r="CA66" s="266">
        <f t="shared" si="24"/>
        <v>0</v>
      </c>
      <c r="CB66" s="266">
        <f t="shared" si="25"/>
        <v>0</v>
      </c>
      <c r="CC66" s="334"/>
      <c r="CD66" s="9"/>
      <c r="CE66" s="339"/>
      <c r="CF66" s="339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58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4"/>
      <c r="DB66" s="332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8"/>
      <c r="DJ66" s="266"/>
      <c r="DK66" s="266">
        <f t="shared" si="35"/>
        <v>0</v>
      </c>
      <c r="DL66" s="266">
        <f t="shared" si="36"/>
        <v>0</v>
      </c>
      <c r="DM66" s="332"/>
      <c r="DN66" s="332"/>
      <c r="DO66" s="332"/>
      <c r="DP66" s="332"/>
      <c r="DQ66" s="266">
        <f t="shared" si="37"/>
        <v>0</v>
      </c>
      <c r="DR66" s="266">
        <f t="shared" si="38"/>
        <v>0</v>
      </c>
      <c r="DS66" s="333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40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58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6"/>
      <c r="HY66" s="346"/>
      <c r="HZ66" s="346"/>
      <c r="IA66" s="266">
        <f t="shared" si="72"/>
        <v>0</v>
      </c>
      <c r="IB66" s="266">
        <f t="shared" si="73"/>
        <v>0</v>
      </c>
      <c r="IC66" s="342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3"/>
      <c r="IL66" s="347"/>
      <c r="IM66" s="335">
        <f t="shared" si="77"/>
        <v>0</v>
      </c>
      <c r="IN66" s="335">
        <f t="shared" si="78"/>
        <v>0</v>
      </c>
      <c r="IO66" s="110">
        <v>0</v>
      </c>
      <c r="IP66" s="346"/>
      <c r="IQ66" s="335">
        <f t="shared" si="79"/>
        <v>0</v>
      </c>
      <c r="IR66" s="335">
        <f t="shared" si="80"/>
        <v>0</v>
      </c>
      <c r="IS66" s="341"/>
      <c r="IT66" s="341"/>
      <c r="IU66" s="344">
        <f t="shared" si="88"/>
        <v>0</v>
      </c>
      <c r="IV66" s="348">
        <f t="shared" si="89"/>
        <v>0</v>
      </c>
      <c r="IW66" s="344"/>
      <c r="IX66" s="344"/>
      <c r="IY66" s="344">
        <f t="shared" si="83"/>
        <v>0</v>
      </c>
      <c r="IZ66" s="344">
        <f t="shared" si="84"/>
        <v>0</v>
      </c>
      <c r="JA66" s="348"/>
      <c r="JB66" s="348"/>
      <c r="JC66" s="344">
        <f t="shared" si="85"/>
        <v>0</v>
      </c>
      <c r="JD66" s="344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2"/>
      <c r="F67" s="332"/>
      <c r="G67" s="266">
        <f t="shared" si="0"/>
        <v>0</v>
      </c>
      <c r="H67" s="266">
        <f t="shared" si="1"/>
        <v>0</v>
      </c>
      <c r="I67" s="333"/>
      <c r="J67" s="266"/>
      <c r="K67" s="266"/>
      <c r="L67" s="266"/>
      <c r="M67" s="266">
        <f t="shared" si="2"/>
        <v>0</v>
      </c>
      <c r="N67" s="266">
        <f t="shared" si="3"/>
        <v>0</v>
      </c>
      <c r="O67" s="358">
        <v>2.78</v>
      </c>
      <c r="P67" s="266"/>
      <c r="Q67" s="9"/>
      <c r="R67" s="266"/>
      <c r="S67" s="266">
        <f t="shared" si="90"/>
        <v>2.78</v>
      </c>
      <c r="T67" s="266">
        <f t="shared" si="5"/>
        <v>0</v>
      </c>
      <c r="U67" s="333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9"/>
      <c r="AC67" s="350"/>
      <c r="AD67" s="266"/>
      <c r="AE67" s="266">
        <f t="shared" si="8"/>
        <v>0</v>
      </c>
      <c r="AF67" s="266">
        <f t="shared" si="9"/>
        <v>0</v>
      </c>
      <c r="AG67" s="333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2"/>
      <c r="AP67" s="332"/>
      <c r="AQ67" s="266">
        <f t="shared" si="12"/>
        <v>0</v>
      </c>
      <c r="AR67" s="266">
        <f t="shared" si="13"/>
        <v>0</v>
      </c>
      <c r="AS67" s="110"/>
      <c r="AT67" s="335"/>
      <c r="AU67" s="9"/>
      <c r="AV67" s="266"/>
      <c r="AW67" s="266">
        <f t="shared" si="14"/>
        <v>0</v>
      </c>
      <c r="AX67" s="266">
        <f t="shared" si="15"/>
        <v>0</v>
      </c>
      <c r="AY67" s="336"/>
      <c r="AZ67" s="337"/>
      <c r="BA67" s="337"/>
      <c r="BB67" s="337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8"/>
      <c r="BL67" s="338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61">
        <v>0</v>
      </c>
      <c r="BX67" s="332"/>
      <c r="BY67" s="54"/>
      <c r="BZ67" s="338"/>
      <c r="CA67" s="266">
        <f t="shared" si="24"/>
        <v>0</v>
      </c>
      <c r="CB67" s="266">
        <f t="shared" si="25"/>
        <v>0</v>
      </c>
      <c r="CC67" s="334"/>
      <c r="CD67" s="9"/>
      <c r="CE67" s="339"/>
      <c r="CF67" s="339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58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4"/>
      <c r="DB67" s="332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8"/>
      <c r="DJ67" s="266"/>
      <c r="DK67" s="266">
        <f t="shared" si="35"/>
        <v>0</v>
      </c>
      <c r="DL67" s="266">
        <f t="shared" si="36"/>
        <v>0</v>
      </c>
      <c r="DM67" s="332"/>
      <c r="DN67" s="332"/>
      <c r="DO67" s="332"/>
      <c r="DP67" s="332"/>
      <c r="DQ67" s="266">
        <f t="shared" si="37"/>
        <v>0</v>
      </c>
      <c r="DR67" s="266">
        <f t="shared" si="38"/>
        <v>0</v>
      </c>
      <c r="DS67" s="333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40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58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6"/>
      <c r="HY67" s="346"/>
      <c r="HZ67" s="346"/>
      <c r="IA67" s="266">
        <f t="shared" si="72"/>
        <v>0</v>
      </c>
      <c r="IB67" s="266">
        <f t="shared" si="73"/>
        <v>0</v>
      </c>
      <c r="IC67" s="342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3"/>
      <c r="IL67" s="347"/>
      <c r="IM67" s="335">
        <f t="shared" si="77"/>
        <v>0</v>
      </c>
      <c r="IN67" s="335">
        <f t="shared" si="78"/>
        <v>0</v>
      </c>
      <c r="IO67" s="110">
        <v>0</v>
      </c>
      <c r="IP67" s="346"/>
      <c r="IQ67" s="335">
        <f t="shared" si="79"/>
        <v>0</v>
      </c>
      <c r="IR67" s="335">
        <f t="shared" si="80"/>
        <v>0</v>
      </c>
      <c r="IS67" s="341"/>
      <c r="IT67" s="341"/>
      <c r="IU67" s="344">
        <f t="shared" si="88"/>
        <v>0</v>
      </c>
      <c r="IV67" s="348">
        <f t="shared" si="89"/>
        <v>0</v>
      </c>
      <c r="IW67" s="344"/>
      <c r="IX67" s="344"/>
      <c r="IY67" s="344">
        <f t="shared" si="83"/>
        <v>0</v>
      </c>
      <c r="IZ67" s="344">
        <f t="shared" si="84"/>
        <v>0</v>
      </c>
      <c r="JA67" s="348"/>
      <c r="JB67" s="348"/>
      <c r="JC67" s="344">
        <f t="shared" si="85"/>
        <v>0</v>
      </c>
      <c r="JD67" s="344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2"/>
      <c r="F68" s="332"/>
      <c r="G68" s="266">
        <f t="shared" si="0"/>
        <v>0</v>
      </c>
      <c r="H68" s="266">
        <f t="shared" si="1"/>
        <v>0</v>
      </c>
      <c r="I68" s="333"/>
      <c r="J68" s="266"/>
      <c r="K68" s="266"/>
      <c r="L68" s="266"/>
      <c r="M68" s="266">
        <f t="shared" si="2"/>
        <v>0</v>
      </c>
      <c r="N68" s="266">
        <f t="shared" si="3"/>
        <v>0</v>
      </c>
      <c r="O68" s="358">
        <v>2.78</v>
      </c>
      <c r="P68" s="266"/>
      <c r="Q68" s="9"/>
      <c r="R68" s="266"/>
      <c r="S68" s="266">
        <f t="shared" si="90"/>
        <v>2.78</v>
      </c>
      <c r="T68" s="266">
        <f t="shared" si="5"/>
        <v>0</v>
      </c>
      <c r="U68" s="333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9"/>
      <c r="AC68" s="350"/>
      <c r="AD68" s="266"/>
      <c r="AE68" s="266">
        <f t="shared" si="8"/>
        <v>0</v>
      </c>
      <c r="AF68" s="266">
        <f t="shared" si="9"/>
        <v>0</v>
      </c>
      <c r="AG68" s="333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2"/>
      <c r="AP68" s="332"/>
      <c r="AQ68" s="266">
        <f t="shared" si="12"/>
        <v>0</v>
      </c>
      <c r="AR68" s="266">
        <f t="shared" si="13"/>
        <v>0</v>
      </c>
      <c r="AS68" s="110"/>
      <c r="AT68" s="335"/>
      <c r="AU68" s="9"/>
      <c r="AV68" s="266"/>
      <c r="AW68" s="266">
        <f t="shared" si="14"/>
        <v>0</v>
      </c>
      <c r="AX68" s="266">
        <f t="shared" si="15"/>
        <v>0</v>
      </c>
      <c r="AY68" s="336"/>
      <c r="AZ68" s="337"/>
      <c r="BA68" s="337"/>
      <c r="BB68" s="337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8"/>
      <c r="BL68" s="338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61">
        <v>0</v>
      </c>
      <c r="BX68" s="332"/>
      <c r="BY68" s="54"/>
      <c r="BZ68" s="338"/>
      <c r="CA68" s="266">
        <f t="shared" si="24"/>
        <v>0</v>
      </c>
      <c r="CB68" s="266">
        <f t="shared" si="25"/>
        <v>0</v>
      </c>
      <c r="CC68" s="334"/>
      <c r="CD68" s="9"/>
      <c r="CE68" s="339"/>
      <c r="CF68" s="339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58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4"/>
      <c r="DB68" s="332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8"/>
      <c r="DJ68" s="266"/>
      <c r="DK68" s="266">
        <f t="shared" si="35"/>
        <v>0</v>
      </c>
      <c r="DL68" s="266">
        <f t="shared" si="36"/>
        <v>0</v>
      </c>
      <c r="DM68" s="332"/>
      <c r="DN68" s="332"/>
      <c r="DO68" s="332"/>
      <c r="DP68" s="332"/>
      <c r="DQ68" s="266">
        <f t="shared" si="37"/>
        <v>0</v>
      </c>
      <c r="DR68" s="266">
        <f t="shared" si="38"/>
        <v>0</v>
      </c>
      <c r="DS68" s="333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40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58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6"/>
      <c r="HY68" s="346"/>
      <c r="HZ68" s="346"/>
      <c r="IA68" s="266">
        <f t="shared" si="72"/>
        <v>0</v>
      </c>
      <c r="IB68" s="266">
        <f t="shared" si="73"/>
        <v>0</v>
      </c>
      <c r="IC68" s="342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3"/>
      <c r="IL68" s="347"/>
      <c r="IM68" s="335">
        <f t="shared" si="77"/>
        <v>0</v>
      </c>
      <c r="IN68" s="335">
        <f t="shared" si="78"/>
        <v>0</v>
      </c>
      <c r="IO68" s="110">
        <v>0</v>
      </c>
      <c r="IP68" s="346"/>
      <c r="IQ68" s="335">
        <f t="shared" si="79"/>
        <v>0</v>
      </c>
      <c r="IR68" s="335">
        <f t="shared" si="80"/>
        <v>0</v>
      </c>
      <c r="IS68" s="341"/>
      <c r="IT68" s="341"/>
      <c r="IU68" s="344">
        <f t="shared" si="88"/>
        <v>0</v>
      </c>
      <c r="IV68" s="348">
        <f t="shared" si="89"/>
        <v>0</v>
      </c>
      <c r="IW68" s="344"/>
      <c r="IX68" s="344"/>
      <c r="IY68" s="344">
        <f t="shared" si="83"/>
        <v>0</v>
      </c>
      <c r="IZ68" s="344">
        <f t="shared" si="84"/>
        <v>0</v>
      </c>
      <c r="JA68" s="348"/>
      <c r="JB68" s="348"/>
      <c r="JC68" s="344">
        <f t="shared" si="85"/>
        <v>0</v>
      </c>
      <c r="JD68" s="344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2"/>
      <c r="F69" s="332"/>
      <c r="G69" s="266">
        <f t="shared" si="0"/>
        <v>0</v>
      </c>
      <c r="H69" s="266">
        <f t="shared" si="1"/>
        <v>0</v>
      </c>
      <c r="I69" s="333"/>
      <c r="J69" s="266"/>
      <c r="K69" s="266"/>
      <c r="L69" s="266"/>
      <c r="M69" s="266">
        <f t="shared" si="2"/>
        <v>0</v>
      </c>
      <c r="N69" s="266">
        <f t="shared" si="3"/>
        <v>0</v>
      </c>
      <c r="O69" s="358">
        <v>2.78</v>
      </c>
      <c r="P69" s="266"/>
      <c r="Q69" s="9"/>
      <c r="R69" s="266"/>
      <c r="S69" s="266">
        <f t="shared" si="90"/>
        <v>2.78</v>
      </c>
      <c r="T69" s="266">
        <f t="shared" si="5"/>
        <v>0</v>
      </c>
      <c r="U69" s="333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9"/>
      <c r="AC69" s="350"/>
      <c r="AD69" s="266"/>
      <c r="AE69" s="266">
        <f t="shared" si="8"/>
        <v>0</v>
      </c>
      <c r="AF69" s="266">
        <f t="shared" si="9"/>
        <v>0</v>
      </c>
      <c r="AG69" s="333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2"/>
      <c r="AP69" s="332"/>
      <c r="AQ69" s="266">
        <f t="shared" si="12"/>
        <v>0</v>
      </c>
      <c r="AR69" s="266">
        <f t="shared" si="13"/>
        <v>0</v>
      </c>
      <c r="AS69" s="110"/>
      <c r="AT69" s="335"/>
      <c r="AU69" s="9"/>
      <c r="AV69" s="266"/>
      <c r="AW69" s="266">
        <f t="shared" si="14"/>
        <v>0</v>
      </c>
      <c r="AX69" s="266">
        <f t="shared" si="15"/>
        <v>0</v>
      </c>
      <c r="AY69" s="336"/>
      <c r="AZ69" s="337"/>
      <c r="BA69" s="337"/>
      <c r="BB69" s="337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8"/>
      <c r="BL69" s="338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61">
        <v>0</v>
      </c>
      <c r="BX69" s="332"/>
      <c r="BY69" s="54"/>
      <c r="BZ69" s="338"/>
      <c r="CA69" s="266">
        <f t="shared" si="24"/>
        <v>0</v>
      </c>
      <c r="CB69" s="266">
        <f t="shared" si="25"/>
        <v>0</v>
      </c>
      <c r="CC69" s="334"/>
      <c r="CD69" s="9"/>
      <c r="CE69" s="339"/>
      <c r="CF69" s="339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58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4"/>
      <c r="DB69" s="332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8"/>
      <c r="DJ69" s="266"/>
      <c r="DK69" s="266">
        <f t="shared" si="35"/>
        <v>0</v>
      </c>
      <c r="DL69" s="266">
        <f t="shared" si="36"/>
        <v>0</v>
      </c>
      <c r="DM69" s="332"/>
      <c r="DN69" s="332"/>
      <c r="DO69" s="332"/>
      <c r="DP69" s="332"/>
      <c r="DQ69" s="266">
        <f t="shared" si="37"/>
        <v>0</v>
      </c>
      <c r="DR69" s="266">
        <f t="shared" si="38"/>
        <v>0</v>
      </c>
      <c r="DS69" s="333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40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58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6"/>
      <c r="HY69" s="346"/>
      <c r="HZ69" s="346"/>
      <c r="IA69" s="266">
        <f t="shared" si="72"/>
        <v>0</v>
      </c>
      <c r="IB69" s="266">
        <f t="shared" si="73"/>
        <v>0</v>
      </c>
      <c r="IC69" s="342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3"/>
      <c r="IL69" s="347"/>
      <c r="IM69" s="335">
        <f t="shared" si="77"/>
        <v>0</v>
      </c>
      <c r="IN69" s="335">
        <f t="shared" si="78"/>
        <v>0</v>
      </c>
      <c r="IO69" s="110">
        <v>0</v>
      </c>
      <c r="IP69" s="346"/>
      <c r="IQ69" s="335">
        <f t="shared" si="79"/>
        <v>0</v>
      </c>
      <c r="IR69" s="335">
        <f t="shared" si="80"/>
        <v>0</v>
      </c>
      <c r="IS69" s="341"/>
      <c r="IT69" s="341"/>
      <c r="IU69" s="344">
        <f t="shared" si="88"/>
        <v>0</v>
      </c>
      <c r="IV69" s="348">
        <f t="shared" si="89"/>
        <v>0</v>
      </c>
      <c r="IW69" s="344"/>
      <c r="IX69" s="344"/>
      <c r="IY69" s="344">
        <f t="shared" si="83"/>
        <v>0</v>
      </c>
      <c r="IZ69" s="344">
        <f t="shared" si="84"/>
        <v>0</v>
      </c>
      <c r="JA69" s="348"/>
      <c r="JB69" s="348"/>
      <c r="JC69" s="344">
        <f t="shared" si="85"/>
        <v>0</v>
      </c>
      <c r="JD69" s="344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2"/>
      <c r="F70" s="332"/>
      <c r="G70" s="266">
        <f t="shared" si="0"/>
        <v>0</v>
      </c>
      <c r="H70" s="266">
        <f t="shared" si="1"/>
        <v>0</v>
      </c>
      <c r="I70" s="333"/>
      <c r="J70" s="266"/>
      <c r="K70" s="266"/>
      <c r="L70" s="266"/>
      <c r="M70" s="266">
        <f t="shared" si="2"/>
        <v>0</v>
      </c>
      <c r="N70" s="266">
        <f t="shared" si="3"/>
        <v>0</v>
      </c>
      <c r="O70" s="358">
        <v>2.78</v>
      </c>
      <c r="P70" s="266"/>
      <c r="Q70" s="9"/>
      <c r="R70" s="266"/>
      <c r="S70" s="266">
        <f t="shared" si="90"/>
        <v>2.78</v>
      </c>
      <c r="T70" s="266">
        <f t="shared" si="5"/>
        <v>0</v>
      </c>
      <c r="U70" s="333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9"/>
      <c r="AC70" s="350"/>
      <c r="AD70" s="266"/>
      <c r="AE70" s="266">
        <f t="shared" si="8"/>
        <v>0</v>
      </c>
      <c r="AF70" s="266">
        <f t="shared" si="9"/>
        <v>0</v>
      </c>
      <c r="AG70" s="333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2"/>
      <c r="AP70" s="332"/>
      <c r="AQ70" s="266">
        <f t="shared" si="12"/>
        <v>0</v>
      </c>
      <c r="AR70" s="266">
        <f t="shared" si="13"/>
        <v>0</v>
      </c>
      <c r="AS70" s="110"/>
      <c r="AT70" s="335"/>
      <c r="AU70" s="9"/>
      <c r="AV70" s="266"/>
      <c r="AW70" s="266">
        <f t="shared" si="14"/>
        <v>0</v>
      </c>
      <c r="AX70" s="266">
        <f t="shared" si="15"/>
        <v>0</v>
      </c>
      <c r="AY70" s="336"/>
      <c r="AZ70" s="337"/>
      <c r="BA70" s="337"/>
      <c r="BB70" s="337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8"/>
      <c r="BL70" s="338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61">
        <v>0</v>
      </c>
      <c r="BX70" s="332"/>
      <c r="BY70" s="54"/>
      <c r="BZ70" s="338"/>
      <c r="CA70" s="266">
        <f t="shared" si="24"/>
        <v>0</v>
      </c>
      <c r="CB70" s="266">
        <f t="shared" si="25"/>
        <v>0</v>
      </c>
      <c r="CC70" s="334"/>
      <c r="CD70" s="9"/>
      <c r="CE70" s="339"/>
      <c r="CF70" s="339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58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4"/>
      <c r="DB70" s="332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8"/>
      <c r="DJ70" s="266"/>
      <c r="DK70" s="266">
        <f t="shared" si="35"/>
        <v>0</v>
      </c>
      <c r="DL70" s="266">
        <f t="shared" si="36"/>
        <v>0</v>
      </c>
      <c r="DM70" s="332"/>
      <c r="DN70" s="332"/>
      <c r="DO70" s="332"/>
      <c r="DP70" s="332"/>
      <c r="DQ70" s="266">
        <f t="shared" si="37"/>
        <v>0</v>
      </c>
      <c r="DR70" s="266">
        <f t="shared" si="38"/>
        <v>0</v>
      </c>
      <c r="DS70" s="333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40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58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6"/>
      <c r="HY70" s="346"/>
      <c r="HZ70" s="346"/>
      <c r="IA70" s="266">
        <f t="shared" si="72"/>
        <v>0</v>
      </c>
      <c r="IB70" s="266">
        <f t="shared" si="73"/>
        <v>0</v>
      </c>
      <c r="IC70" s="342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3"/>
      <c r="IL70" s="347"/>
      <c r="IM70" s="335">
        <f t="shared" si="77"/>
        <v>0</v>
      </c>
      <c r="IN70" s="335">
        <f t="shared" si="78"/>
        <v>0</v>
      </c>
      <c r="IO70" s="110">
        <v>0</v>
      </c>
      <c r="IP70" s="346"/>
      <c r="IQ70" s="335">
        <f t="shared" si="79"/>
        <v>0</v>
      </c>
      <c r="IR70" s="335">
        <f t="shared" si="80"/>
        <v>0</v>
      </c>
      <c r="IS70" s="341"/>
      <c r="IT70" s="341"/>
      <c r="IU70" s="344">
        <f t="shared" si="88"/>
        <v>0</v>
      </c>
      <c r="IV70" s="348">
        <f t="shared" si="89"/>
        <v>0</v>
      </c>
      <c r="IW70" s="344"/>
      <c r="IX70" s="344"/>
      <c r="IY70" s="344">
        <f t="shared" si="83"/>
        <v>0</v>
      </c>
      <c r="IZ70" s="344">
        <f t="shared" si="84"/>
        <v>0</v>
      </c>
      <c r="JA70" s="348"/>
      <c r="JB70" s="348"/>
      <c r="JC70" s="344">
        <f t="shared" si="85"/>
        <v>0</v>
      </c>
      <c r="JD70" s="344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2"/>
      <c r="F71" s="332"/>
      <c r="G71" s="266">
        <f t="shared" si="0"/>
        <v>0</v>
      </c>
      <c r="H71" s="266">
        <f t="shared" si="1"/>
        <v>0</v>
      </c>
      <c r="I71" s="333"/>
      <c r="J71" s="266"/>
      <c r="K71" s="266"/>
      <c r="L71" s="266"/>
      <c r="M71" s="266">
        <f t="shared" si="2"/>
        <v>0</v>
      </c>
      <c r="N71" s="266">
        <f t="shared" si="3"/>
        <v>0</v>
      </c>
      <c r="O71" s="358">
        <v>2.78</v>
      </c>
      <c r="P71" s="266"/>
      <c r="Q71" s="9"/>
      <c r="R71" s="266"/>
      <c r="S71" s="266">
        <f t="shared" si="90"/>
        <v>2.78</v>
      </c>
      <c r="T71" s="266">
        <f t="shared" si="5"/>
        <v>0</v>
      </c>
      <c r="U71" s="333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9"/>
      <c r="AC71" s="350"/>
      <c r="AD71" s="266"/>
      <c r="AE71" s="266">
        <f t="shared" si="8"/>
        <v>0</v>
      </c>
      <c r="AF71" s="266">
        <f t="shared" si="9"/>
        <v>0</v>
      </c>
      <c r="AG71" s="333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2"/>
      <c r="AP71" s="332"/>
      <c r="AQ71" s="266">
        <f t="shared" si="12"/>
        <v>0</v>
      </c>
      <c r="AR71" s="266">
        <f t="shared" si="13"/>
        <v>0</v>
      </c>
      <c r="AS71" s="110"/>
      <c r="AT71" s="335"/>
      <c r="AU71" s="9"/>
      <c r="AV71" s="266"/>
      <c r="AW71" s="266">
        <f t="shared" si="14"/>
        <v>0</v>
      </c>
      <c r="AX71" s="266">
        <f t="shared" si="15"/>
        <v>0</v>
      </c>
      <c r="AY71" s="336"/>
      <c r="AZ71" s="337"/>
      <c r="BA71" s="337"/>
      <c r="BB71" s="337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8"/>
      <c r="BL71" s="338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61">
        <v>0</v>
      </c>
      <c r="BX71" s="332"/>
      <c r="BY71" s="54"/>
      <c r="BZ71" s="338"/>
      <c r="CA71" s="266">
        <f t="shared" si="24"/>
        <v>0</v>
      </c>
      <c r="CB71" s="266">
        <f t="shared" si="25"/>
        <v>0</v>
      </c>
      <c r="CC71" s="334"/>
      <c r="CD71" s="9"/>
      <c r="CE71" s="339"/>
      <c r="CF71" s="339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58">
        <v>1.03</v>
      </c>
      <c r="CP71" s="266"/>
      <c r="CQ71" s="266"/>
      <c r="CR71" s="266"/>
      <c r="CS71" s="266">
        <f t="shared" si="91"/>
        <v>1.03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4"/>
      <c r="DB71" s="332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8"/>
      <c r="DJ71" s="266"/>
      <c r="DK71" s="266">
        <f t="shared" si="35"/>
        <v>0</v>
      </c>
      <c r="DL71" s="266">
        <f t="shared" si="36"/>
        <v>0</v>
      </c>
      <c r="DM71" s="332"/>
      <c r="DN71" s="332"/>
      <c r="DO71" s="332"/>
      <c r="DP71" s="332"/>
      <c r="DQ71" s="266">
        <f t="shared" si="37"/>
        <v>0</v>
      </c>
      <c r="DR71" s="266">
        <f t="shared" si="38"/>
        <v>0</v>
      </c>
      <c r="DS71" s="333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40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58">
        <v>18.559999999999999</v>
      </c>
      <c r="EX71" s="266"/>
      <c r="EY71" s="266"/>
      <c r="EZ71" s="266"/>
      <c r="FA71" s="266">
        <f t="shared" si="49"/>
        <v>18.559999999999999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6"/>
      <c r="HY71" s="346"/>
      <c r="HZ71" s="346"/>
      <c r="IA71" s="266">
        <f t="shared" si="72"/>
        <v>0</v>
      </c>
      <c r="IB71" s="266">
        <f t="shared" si="73"/>
        <v>0</v>
      </c>
      <c r="IC71" s="342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3"/>
      <c r="IL71" s="347"/>
      <c r="IM71" s="335">
        <f t="shared" si="77"/>
        <v>0</v>
      </c>
      <c r="IN71" s="335">
        <f t="shared" si="78"/>
        <v>0</v>
      </c>
      <c r="IO71" s="110">
        <v>0</v>
      </c>
      <c r="IP71" s="346"/>
      <c r="IQ71" s="335">
        <f t="shared" si="79"/>
        <v>0</v>
      </c>
      <c r="IR71" s="335">
        <f t="shared" si="80"/>
        <v>0</v>
      </c>
      <c r="IS71" s="341"/>
      <c r="IT71" s="341"/>
      <c r="IU71" s="344">
        <f t="shared" si="88"/>
        <v>0</v>
      </c>
      <c r="IV71" s="348">
        <f t="shared" si="89"/>
        <v>0</v>
      </c>
      <c r="IW71" s="344"/>
      <c r="IX71" s="344"/>
      <c r="IY71" s="344">
        <f t="shared" si="83"/>
        <v>0</v>
      </c>
      <c r="IZ71" s="344">
        <f t="shared" si="84"/>
        <v>0</v>
      </c>
      <c r="JA71" s="348"/>
      <c r="JB71" s="348"/>
      <c r="JC71" s="344">
        <f t="shared" si="85"/>
        <v>0</v>
      </c>
      <c r="JD71" s="344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2"/>
      <c r="F72" s="332"/>
      <c r="G72" s="266">
        <f t="shared" si="0"/>
        <v>0</v>
      </c>
      <c r="H72" s="266">
        <f t="shared" si="1"/>
        <v>0</v>
      </c>
      <c r="I72" s="333"/>
      <c r="J72" s="266"/>
      <c r="K72" s="266"/>
      <c r="L72" s="266"/>
      <c r="M72" s="266">
        <f t="shared" si="2"/>
        <v>0</v>
      </c>
      <c r="N72" s="266">
        <f t="shared" si="3"/>
        <v>0</v>
      </c>
      <c r="O72" s="358">
        <v>2.78</v>
      </c>
      <c r="P72" s="266"/>
      <c r="Q72" s="9"/>
      <c r="R72" s="266"/>
      <c r="S72" s="266">
        <f t="shared" si="90"/>
        <v>2.78</v>
      </c>
      <c r="T72" s="266">
        <f t="shared" si="5"/>
        <v>0</v>
      </c>
      <c r="U72" s="333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9"/>
      <c r="AC72" s="350"/>
      <c r="AD72" s="266"/>
      <c r="AE72" s="266">
        <f t="shared" si="8"/>
        <v>0</v>
      </c>
      <c r="AF72" s="266">
        <f t="shared" si="9"/>
        <v>0</v>
      </c>
      <c r="AG72" s="333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2"/>
      <c r="AP72" s="332"/>
      <c r="AQ72" s="266">
        <f t="shared" si="12"/>
        <v>0</v>
      </c>
      <c r="AR72" s="266">
        <f t="shared" si="13"/>
        <v>0</v>
      </c>
      <c r="AS72" s="110"/>
      <c r="AT72" s="335"/>
      <c r="AU72" s="9"/>
      <c r="AV72" s="266"/>
      <c r="AW72" s="266">
        <f t="shared" si="14"/>
        <v>0</v>
      </c>
      <c r="AX72" s="266">
        <f t="shared" si="15"/>
        <v>0</v>
      </c>
      <c r="AY72" s="336"/>
      <c r="AZ72" s="337"/>
      <c r="BA72" s="337"/>
      <c r="BB72" s="337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8"/>
      <c r="BL72" s="338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61">
        <v>0</v>
      </c>
      <c r="BX72" s="332"/>
      <c r="BY72" s="54"/>
      <c r="BZ72" s="338"/>
      <c r="CA72" s="266">
        <f t="shared" si="24"/>
        <v>0</v>
      </c>
      <c r="CB72" s="266">
        <f t="shared" si="25"/>
        <v>0</v>
      </c>
      <c r="CC72" s="334"/>
      <c r="CD72" s="9"/>
      <c r="CE72" s="339"/>
      <c r="CF72" s="339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58">
        <v>1.03</v>
      </c>
      <c r="CP72" s="266"/>
      <c r="CQ72" s="266"/>
      <c r="CR72" s="266"/>
      <c r="CS72" s="266">
        <f t="shared" si="91"/>
        <v>1.03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4"/>
      <c r="DB72" s="332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8"/>
      <c r="DJ72" s="266"/>
      <c r="DK72" s="266">
        <f t="shared" si="35"/>
        <v>0</v>
      </c>
      <c r="DL72" s="266">
        <f t="shared" si="36"/>
        <v>0</v>
      </c>
      <c r="DM72" s="332"/>
      <c r="DN72" s="332"/>
      <c r="DO72" s="332"/>
      <c r="DP72" s="332"/>
      <c r="DQ72" s="266">
        <f t="shared" si="37"/>
        <v>0</v>
      </c>
      <c r="DR72" s="266">
        <f t="shared" si="38"/>
        <v>0</v>
      </c>
      <c r="DS72" s="333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40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58">
        <v>18.559999999999999</v>
      </c>
      <c r="EX72" s="266"/>
      <c r="EY72" s="266"/>
      <c r="EZ72" s="266"/>
      <c r="FA72" s="266">
        <f t="shared" si="49"/>
        <v>18.559999999999999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6"/>
      <c r="HY72" s="346"/>
      <c r="HZ72" s="346"/>
      <c r="IA72" s="266">
        <f t="shared" si="72"/>
        <v>0</v>
      </c>
      <c r="IB72" s="266">
        <f t="shared" si="73"/>
        <v>0</v>
      </c>
      <c r="IC72" s="342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3"/>
      <c r="IL72" s="347"/>
      <c r="IM72" s="335">
        <f t="shared" si="77"/>
        <v>0</v>
      </c>
      <c r="IN72" s="335">
        <f t="shared" si="78"/>
        <v>0</v>
      </c>
      <c r="IO72" s="110">
        <v>0</v>
      </c>
      <c r="IP72" s="346"/>
      <c r="IQ72" s="335">
        <f t="shared" si="79"/>
        <v>0</v>
      </c>
      <c r="IR72" s="335">
        <f t="shared" si="80"/>
        <v>0</v>
      </c>
      <c r="IS72" s="341"/>
      <c r="IT72" s="341"/>
      <c r="IU72" s="344">
        <f t="shared" si="88"/>
        <v>0</v>
      </c>
      <c r="IV72" s="348">
        <f t="shared" si="89"/>
        <v>0</v>
      </c>
      <c r="IW72" s="344"/>
      <c r="IX72" s="344"/>
      <c r="IY72" s="344">
        <f t="shared" si="83"/>
        <v>0</v>
      </c>
      <c r="IZ72" s="344">
        <f t="shared" si="84"/>
        <v>0</v>
      </c>
      <c r="JA72" s="348"/>
      <c r="JB72" s="348"/>
      <c r="JC72" s="344">
        <f t="shared" si="85"/>
        <v>0</v>
      </c>
      <c r="JD72" s="344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2"/>
      <c r="F73" s="332"/>
      <c r="G73" s="266">
        <f t="shared" si="0"/>
        <v>0</v>
      </c>
      <c r="H73" s="266">
        <f t="shared" si="1"/>
        <v>0</v>
      </c>
      <c r="I73" s="333"/>
      <c r="J73" s="266"/>
      <c r="K73" s="266"/>
      <c r="L73" s="266"/>
      <c r="M73" s="266">
        <f t="shared" si="2"/>
        <v>0</v>
      </c>
      <c r="N73" s="266">
        <f t="shared" si="3"/>
        <v>0</v>
      </c>
      <c r="O73" s="358">
        <v>2.78</v>
      </c>
      <c r="P73" s="266"/>
      <c r="Q73" s="9"/>
      <c r="R73" s="266"/>
      <c r="S73" s="266">
        <f t="shared" si="90"/>
        <v>2.78</v>
      </c>
      <c r="T73" s="266">
        <f t="shared" si="5"/>
        <v>0</v>
      </c>
      <c r="U73" s="333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9"/>
      <c r="AC73" s="350"/>
      <c r="AD73" s="266"/>
      <c r="AE73" s="266">
        <f t="shared" si="8"/>
        <v>0</v>
      </c>
      <c r="AF73" s="266">
        <f t="shared" si="9"/>
        <v>0</v>
      </c>
      <c r="AG73" s="333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2"/>
      <c r="AP73" s="332"/>
      <c r="AQ73" s="266">
        <f t="shared" si="12"/>
        <v>0</v>
      </c>
      <c r="AR73" s="266">
        <f t="shared" si="13"/>
        <v>0</v>
      </c>
      <c r="AS73" s="110"/>
      <c r="AT73" s="335"/>
      <c r="AU73" s="9"/>
      <c r="AV73" s="266"/>
      <c r="AW73" s="266">
        <f t="shared" si="14"/>
        <v>0</v>
      </c>
      <c r="AX73" s="266">
        <f t="shared" si="15"/>
        <v>0</v>
      </c>
      <c r="AY73" s="336"/>
      <c r="AZ73" s="337"/>
      <c r="BA73" s="337"/>
      <c r="BB73" s="337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8"/>
      <c r="BL73" s="338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61">
        <v>0</v>
      </c>
      <c r="BX73" s="332"/>
      <c r="BY73" s="54"/>
      <c r="BZ73" s="338"/>
      <c r="CA73" s="266">
        <f t="shared" si="24"/>
        <v>0</v>
      </c>
      <c r="CB73" s="266">
        <f t="shared" si="25"/>
        <v>0</v>
      </c>
      <c r="CC73" s="334"/>
      <c r="CD73" s="9"/>
      <c r="CE73" s="339"/>
      <c r="CF73" s="339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58">
        <v>1.03</v>
      </c>
      <c r="CP73" s="266"/>
      <c r="CQ73" s="266"/>
      <c r="CR73" s="266"/>
      <c r="CS73" s="266">
        <f t="shared" si="91"/>
        <v>1.03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4"/>
      <c r="DB73" s="332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8"/>
      <c r="DJ73" s="266"/>
      <c r="DK73" s="266">
        <f t="shared" si="35"/>
        <v>0</v>
      </c>
      <c r="DL73" s="266">
        <f t="shared" si="36"/>
        <v>0</v>
      </c>
      <c r="DM73" s="332"/>
      <c r="DN73" s="332"/>
      <c r="DO73" s="332"/>
      <c r="DP73" s="332"/>
      <c r="DQ73" s="266">
        <f t="shared" si="37"/>
        <v>0</v>
      </c>
      <c r="DR73" s="266">
        <f t="shared" si="38"/>
        <v>0</v>
      </c>
      <c r="DS73" s="333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40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58">
        <v>18.559999999999999</v>
      </c>
      <c r="EX73" s="266"/>
      <c r="EY73" s="266"/>
      <c r="EZ73" s="266"/>
      <c r="FA73" s="266">
        <f t="shared" si="49"/>
        <v>18.559999999999999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6"/>
      <c r="HY73" s="346"/>
      <c r="HZ73" s="346"/>
      <c r="IA73" s="266">
        <f t="shared" si="72"/>
        <v>0</v>
      </c>
      <c r="IB73" s="266">
        <f t="shared" si="73"/>
        <v>0</v>
      </c>
      <c r="IC73" s="342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3"/>
      <c r="IL73" s="347"/>
      <c r="IM73" s="335">
        <f t="shared" si="77"/>
        <v>0</v>
      </c>
      <c r="IN73" s="335">
        <f t="shared" si="78"/>
        <v>0</v>
      </c>
      <c r="IO73" s="110">
        <v>6.66</v>
      </c>
      <c r="IP73" s="346"/>
      <c r="IQ73" s="335">
        <f t="shared" si="79"/>
        <v>6.66</v>
      </c>
      <c r="IR73" s="335">
        <f t="shared" si="80"/>
        <v>0</v>
      </c>
      <c r="IS73" s="341"/>
      <c r="IT73" s="341"/>
      <c r="IU73" s="344">
        <f t="shared" si="88"/>
        <v>0</v>
      </c>
      <c r="IV73" s="348">
        <f t="shared" si="89"/>
        <v>0</v>
      </c>
      <c r="IW73" s="344"/>
      <c r="IX73" s="344"/>
      <c r="IY73" s="344">
        <f t="shared" si="83"/>
        <v>0</v>
      </c>
      <c r="IZ73" s="344">
        <f t="shared" si="84"/>
        <v>0</v>
      </c>
      <c r="JA73" s="348"/>
      <c r="JB73" s="348"/>
      <c r="JC73" s="344">
        <f t="shared" si="85"/>
        <v>0</v>
      </c>
      <c r="JD73" s="344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2"/>
      <c r="F74" s="332"/>
      <c r="G74" s="266">
        <f t="shared" si="0"/>
        <v>0</v>
      </c>
      <c r="H74" s="266">
        <f t="shared" si="1"/>
        <v>0</v>
      </c>
      <c r="I74" s="333"/>
      <c r="J74" s="266"/>
      <c r="K74" s="266"/>
      <c r="L74" s="266"/>
      <c r="M74" s="266">
        <f t="shared" si="2"/>
        <v>0</v>
      </c>
      <c r="N74" s="266">
        <f t="shared" si="3"/>
        <v>0</v>
      </c>
      <c r="O74" s="358">
        <v>2.78</v>
      </c>
      <c r="P74" s="266"/>
      <c r="Q74" s="9"/>
      <c r="R74" s="266"/>
      <c r="S74" s="266">
        <f t="shared" si="90"/>
        <v>2.78</v>
      </c>
      <c r="T74" s="266">
        <f t="shared" si="5"/>
        <v>0</v>
      </c>
      <c r="U74" s="333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9"/>
      <c r="AC74" s="350"/>
      <c r="AD74" s="266"/>
      <c r="AE74" s="266">
        <f t="shared" si="8"/>
        <v>0</v>
      </c>
      <c r="AF74" s="266">
        <f t="shared" si="9"/>
        <v>0</v>
      </c>
      <c r="AG74" s="333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2"/>
      <c r="AP74" s="332"/>
      <c r="AQ74" s="266">
        <f t="shared" si="12"/>
        <v>0</v>
      </c>
      <c r="AR74" s="266">
        <f t="shared" si="13"/>
        <v>0</v>
      </c>
      <c r="AS74" s="110"/>
      <c r="AT74" s="335"/>
      <c r="AU74" s="9"/>
      <c r="AV74" s="266"/>
      <c r="AW74" s="266">
        <f t="shared" si="14"/>
        <v>0</v>
      </c>
      <c r="AX74" s="266">
        <f t="shared" si="15"/>
        <v>0</v>
      </c>
      <c r="AY74" s="336"/>
      <c r="AZ74" s="337"/>
      <c r="BA74" s="337"/>
      <c r="BB74" s="337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8"/>
      <c r="BL74" s="338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61">
        <v>0</v>
      </c>
      <c r="BX74" s="332"/>
      <c r="BY74" s="54"/>
      <c r="BZ74" s="338"/>
      <c r="CA74" s="266">
        <f t="shared" si="24"/>
        <v>0</v>
      </c>
      <c r="CB74" s="266">
        <f t="shared" si="25"/>
        <v>0</v>
      </c>
      <c r="CC74" s="334"/>
      <c r="CD74" s="9"/>
      <c r="CE74" s="339"/>
      <c r="CF74" s="339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58">
        <v>1.03</v>
      </c>
      <c r="CP74" s="266"/>
      <c r="CQ74" s="266"/>
      <c r="CR74" s="266"/>
      <c r="CS74" s="266">
        <f t="shared" si="91"/>
        <v>1.03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4"/>
      <c r="DB74" s="332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8"/>
      <c r="DJ74" s="266"/>
      <c r="DK74" s="266">
        <f t="shared" si="35"/>
        <v>0</v>
      </c>
      <c r="DL74" s="266">
        <f t="shared" si="36"/>
        <v>0</v>
      </c>
      <c r="DM74" s="332"/>
      <c r="DN74" s="332"/>
      <c r="DO74" s="332"/>
      <c r="DP74" s="332"/>
      <c r="DQ74" s="266">
        <f t="shared" si="37"/>
        <v>0</v>
      </c>
      <c r="DR74" s="266">
        <f t="shared" si="38"/>
        <v>0</v>
      </c>
      <c r="DS74" s="333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40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58">
        <v>18.559999999999999</v>
      </c>
      <c r="EX74" s="266"/>
      <c r="EY74" s="266"/>
      <c r="EZ74" s="266"/>
      <c r="FA74" s="266">
        <f t="shared" si="49"/>
        <v>18.559999999999999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6"/>
      <c r="HY74" s="346"/>
      <c r="HZ74" s="346"/>
      <c r="IA74" s="266">
        <f t="shared" si="72"/>
        <v>0</v>
      </c>
      <c r="IB74" s="266">
        <f t="shared" si="73"/>
        <v>0</v>
      </c>
      <c r="IC74" s="342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3"/>
      <c r="IL74" s="347"/>
      <c r="IM74" s="335">
        <f t="shared" si="77"/>
        <v>0</v>
      </c>
      <c r="IN74" s="335">
        <f t="shared" si="78"/>
        <v>0</v>
      </c>
      <c r="IO74" s="110">
        <v>6.66</v>
      </c>
      <c r="IP74" s="346"/>
      <c r="IQ74" s="335">
        <f t="shared" si="79"/>
        <v>6.66</v>
      </c>
      <c r="IR74" s="335">
        <f t="shared" si="80"/>
        <v>0</v>
      </c>
      <c r="IS74" s="341"/>
      <c r="IT74" s="341"/>
      <c r="IU74" s="344">
        <f t="shared" si="88"/>
        <v>0</v>
      </c>
      <c r="IV74" s="348">
        <f t="shared" si="89"/>
        <v>0</v>
      </c>
      <c r="IW74" s="344"/>
      <c r="IX74" s="344"/>
      <c r="IY74" s="344">
        <f t="shared" si="83"/>
        <v>0</v>
      </c>
      <c r="IZ74" s="344">
        <f t="shared" si="84"/>
        <v>0</v>
      </c>
      <c r="JA74" s="348"/>
      <c r="JB74" s="348"/>
      <c r="JC74" s="344">
        <f t="shared" si="85"/>
        <v>0</v>
      </c>
      <c r="JD74" s="344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2"/>
      <c r="F75" s="332"/>
      <c r="G75" s="266">
        <f t="shared" si="0"/>
        <v>0</v>
      </c>
      <c r="H75" s="266">
        <f t="shared" si="1"/>
        <v>0</v>
      </c>
      <c r="I75" s="333"/>
      <c r="J75" s="266"/>
      <c r="K75" s="266"/>
      <c r="L75" s="266"/>
      <c r="M75" s="266">
        <f t="shared" si="2"/>
        <v>0</v>
      </c>
      <c r="N75" s="266">
        <f t="shared" si="3"/>
        <v>0</v>
      </c>
      <c r="O75" s="358">
        <v>2.78</v>
      </c>
      <c r="P75" s="266"/>
      <c r="Q75" s="9"/>
      <c r="R75" s="266"/>
      <c r="S75" s="266">
        <f t="shared" si="90"/>
        <v>2.78</v>
      </c>
      <c r="T75" s="266">
        <f t="shared" si="5"/>
        <v>0</v>
      </c>
      <c r="U75" s="333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9"/>
      <c r="AC75" s="350"/>
      <c r="AD75" s="266"/>
      <c r="AE75" s="266">
        <f t="shared" si="8"/>
        <v>0</v>
      </c>
      <c r="AF75" s="266">
        <f t="shared" si="9"/>
        <v>0</v>
      </c>
      <c r="AG75" s="333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2"/>
      <c r="AP75" s="332"/>
      <c r="AQ75" s="266">
        <f t="shared" si="12"/>
        <v>0</v>
      </c>
      <c r="AR75" s="266">
        <f t="shared" si="13"/>
        <v>0</v>
      </c>
      <c r="AS75" s="110"/>
      <c r="AT75" s="335"/>
      <c r="AU75" s="9"/>
      <c r="AV75" s="266"/>
      <c r="AW75" s="266">
        <f t="shared" si="14"/>
        <v>0</v>
      </c>
      <c r="AX75" s="266">
        <f t="shared" si="15"/>
        <v>0</v>
      </c>
      <c r="AY75" s="336"/>
      <c r="AZ75" s="337"/>
      <c r="BA75" s="337"/>
      <c r="BB75" s="337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8"/>
      <c r="BL75" s="338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61">
        <v>0</v>
      </c>
      <c r="BX75" s="332"/>
      <c r="BY75" s="54"/>
      <c r="BZ75" s="338"/>
      <c r="CA75" s="266">
        <f t="shared" si="24"/>
        <v>0</v>
      </c>
      <c r="CB75" s="266">
        <f t="shared" si="25"/>
        <v>0</v>
      </c>
      <c r="CC75" s="334"/>
      <c r="CD75" s="9"/>
      <c r="CE75" s="339"/>
      <c r="CF75" s="339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58">
        <v>1.03</v>
      </c>
      <c r="CP75" s="266"/>
      <c r="CQ75" s="266"/>
      <c r="CR75" s="266"/>
      <c r="CS75" s="266">
        <f t="shared" si="91"/>
        <v>1.03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4"/>
      <c r="DB75" s="332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8"/>
      <c r="DJ75" s="266"/>
      <c r="DK75" s="266">
        <f t="shared" si="35"/>
        <v>0</v>
      </c>
      <c r="DL75" s="266">
        <f t="shared" si="36"/>
        <v>0</v>
      </c>
      <c r="DM75" s="332"/>
      <c r="DN75" s="332"/>
      <c r="DO75" s="332"/>
      <c r="DP75" s="332"/>
      <c r="DQ75" s="266">
        <f t="shared" si="37"/>
        <v>0</v>
      </c>
      <c r="DR75" s="266">
        <f t="shared" si="38"/>
        <v>0</v>
      </c>
      <c r="DS75" s="333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40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58">
        <v>18.559999999999999</v>
      </c>
      <c r="EX75" s="266"/>
      <c r="EY75" s="266"/>
      <c r="EZ75" s="266"/>
      <c r="FA75" s="266">
        <f t="shared" si="49"/>
        <v>18.559999999999999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6"/>
      <c r="HY75" s="346"/>
      <c r="HZ75" s="346"/>
      <c r="IA75" s="266">
        <f t="shared" si="72"/>
        <v>0</v>
      </c>
      <c r="IB75" s="266">
        <f t="shared" si="73"/>
        <v>0</v>
      </c>
      <c r="IC75" s="342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3"/>
      <c r="IL75" s="347"/>
      <c r="IM75" s="335">
        <f t="shared" si="77"/>
        <v>0</v>
      </c>
      <c r="IN75" s="335">
        <f t="shared" si="78"/>
        <v>0</v>
      </c>
      <c r="IO75" s="110">
        <v>6.66</v>
      </c>
      <c r="IP75" s="346"/>
      <c r="IQ75" s="335">
        <f t="shared" si="79"/>
        <v>6.66</v>
      </c>
      <c r="IR75" s="335">
        <f t="shared" si="80"/>
        <v>0</v>
      </c>
      <c r="IS75" s="341"/>
      <c r="IT75" s="341"/>
      <c r="IU75" s="344">
        <f t="shared" si="88"/>
        <v>0</v>
      </c>
      <c r="IV75" s="348">
        <f t="shared" si="89"/>
        <v>0</v>
      </c>
      <c r="IW75" s="344"/>
      <c r="IX75" s="344"/>
      <c r="IY75" s="344">
        <f t="shared" si="83"/>
        <v>0</v>
      </c>
      <c r="IZ75" s="344">
        <f t="shared" si="84"/>
        <v>0</v>
      </c>
      <c r="JA75" s="348"/>
      <c r="JB75" s="348"/>
      <c r="JC75" s="344">
        <f t="shared" si="85"/>
        <v>0</v>
      </c>
      <c r="JD75" s="344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2"/>
      <c r="F76" s="332"/>
      <c r="G76" s="266">
        <f t="shared" ref="G76:G106" si="94">C76+E76</f>
        <v>0</v>
      </c>
      <c r="H76" s="266">
        <f t="shared" ref="H76:H106" si="95">D76+F76</f>
        <v>0</v>
      </c>
      <c r="I76" s="333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8">
        <v>2.78</v>
      </c>
      <c r="P76" s="266"/>
      <c r="Q76" s="9"/>
      <c r="R76" s="266"/>
      <c r="S76" s="266">
        <f t="shared" ref="S76:S106" si="98">O76+Q76</f>
        <v>2.78</v>
      </c>
      <c r="T76" s="266">
        <f t="shared" ref="T76:T106" si="99">P76+R76</f>
        <v>0</v>
      </c>
      <c r="U76" s="333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9"/>
      <c r="AC76" s="350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3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2"/>
      <c r="AP76" s="332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5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6"/>
      <c r="AZ76" s="337"/>
      <c r="BA76" s="337"/>
      <c r="BB76" s="337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8"/>
      <c r="BL76" s="338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61">
        <v>0</v>
      </c>
      <c r="BX76" s="332"/>
      <c r="BY76" s="54"/>
      <c r="BZ76" s="338"/>
      <c r="CA76" s="266">
        <f t="shared" ref="CA76:CA106" si="118">BW76+BY76</f>
        <v>0</v>
      </c>
      <c r="CB76" s="266">
        <f t="shared" ref="CB76:CB106" si="119">BX76+BZ76</f>
        <v>0</v>
      </c>
      <c r="CC76" s="334"/>
      <c r="CD76" s="9"/>
      <c r="CE76" s="339"/>
      <c r="CF76" s="339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58">
        <v>1.03</v>
      </c>
      <c r="CP76" s="266"/>
      <c r="CQ76" s="266"/>
      <c r="CR76" s="266"/>
      <c r="CS76" s="266">
        <f t="shared" ref="CS76:CS106" si="124">CO76+CQ76</f>
        <v>1.03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4"/>
      <c r="DB76" s="332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8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2"/>
      <c r="DN76" s="332"/>
      <c r="DO76" s="332"/>
      <c r="DP76" s="332"/>
      <c r="DQ76" s="266">
        <f t="shared" ref="DQ76:DQ106" si="132">DM76+DO76</f>
        <v>0</v>
      </c>
      <c r="DR76" s="266">
        <f t="shared" ref="DR76:DR106" si="133">DN76+DP76</f>
        <v>0</v>
      </c>
      <c r="DS76" s="333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40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58">
        <v>18.559999999999999</v>
      </c>
      <c r="EX76" s="266"/>
      <c r="EY76" s="266"/>
      <c r="EZ76" s="266"/>
      <c r="FA76" s="266">
        <f t="shared" ref="FA76:FA106" si="144">EW76+EY76</f>
        <v>18.559999999999999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6"/>
      <c r="HY76" s="346"/>
      <c r="HZ76" s="346"/>
      <c r="IA76" s="266">
        <f t="shared" ref="IA76:IA106" si="167">HW76</f>
        <v>0</v>
      </c>
      <c r="IB76" s="266">
        <f t="shared" ref="IB76:IB106" si="168">HX76</f>
        <v>0</v>
      </c>
      <c r="IC76" s="342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3"/>
      <c r="IL76" s="347"/>
      <c r="IM76" s="335">
        <f t="shared" ref="IM76:IM106" si="172">IK76</f>
        <v>0</v>
      </c>
      <c r="IN76" s="335">
        <f t="shared" ref="IN76:IN106" si="173">IL76</f>
        <v>0</v>
      </c>
      <c r="IO76" s="110">
        <v>6.66</v>
      </c>
      <c r="IP76" s="346"/>
      <c r="IQ76" s="335">
        <f t="shared" ref="IQ76:IQ106" si="174">IO76</f>
        <v>6.66</v>
      </c>
      <c r="IR76" s="335">
        <f t="shared" ref="IR76:IR106" si="175">IP76</f>
        <v>0</v>
      </c>
      <c r="IS76" s="341"/>
      <c r="IT76" s="341"/>
      <c r="IU76" s="344">
        <f t="shared" si="88"/>
        <v>0</v>
      </c>
      <c r="IV76" s="348">
        <f t="shared" si="89"/>
        <v>0</v>
      </c>
      <c r="IW76" s="344"/>
      <c r="IX76" s="344"/>
      <c r="IY76" s="344">
        <f t="shared" ref="IY76:IY106" si="176">IW76</f>
        <v>0</v>
      </c>
      <c r="IZ76" s="344">
        <f t="shared" ref="IZ76:IZ106" si="177">IX76</f>
        <v>0</v>
      </c>
      <c r="JA76" s="348"/>
      <c r="JB76" s="348"/>
      <c r="JC76" s="344">
        <f t="shared" ref="JC76:JC106" si="178">JA76</f>
        <v>0</v>
      </c>
      <c r="JD76" s="344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2"/>
      <c r="F77" s="332"/>
      <c r="G77" s="266">
        <f t="shared" si="94"/>
        <v>0</v>
      </c>
      <c r="H77" s="266">
        <f t="shared" si="95"/>
        <v>0</v>
      </c>
      <c r="I77" s="333"/>
      <c r="J77" s="266"/>
      <c r="K77" s="266"/>
      <c r="L77" s="266"/>
      <c r="M77" s="266">
        <f t="shared" si="96"/>
        <v>0</v>
      </c>
      <c r="N77" s="266">
        <f t="shared" si="97"/>
        <v>0</v>
      </c>
      <c r="O77" s="358">
        <v>2.78</v>
      </c>
      <c r="P77" s="266"/>
      <c r="Q77" s="9"/>
      <c r="R77" s="266"/>
      <c r="S77" s="266">
        <f t="shared" si="98"/>
        <v>2.78</v>
      </c>
      <c r="T77" s="266">
        <f t="shared" si="99"/>
        <v>0</v>
      </c>
      <c r="U77" s="333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9"/>
      <c r="AC77" s="350"/>
      <c r="AD77" s="266"/>
      <c r="AE77" s="266">
        <f t="shared" si="102"/>
        <v>0</v>
      </c>
      <c r="AF77" s="266">
        <f t="shared" si="103"/>
        <v>0</v>
      </c>
      <c r="AG77" s="333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2"/>
      <c r="AP77" s="332"/>
      <c r="AQ77" s="266">
        <f t="shared" si="106"/>
        <v>0</v>
      </c>
      <c r="AR77" s="266">
        <f t="shared" si="107"/>
        <v>0</v>
      </c>
      <c r="AS77" s="110"/>
      <c r="AT77" s="335"/>
      <c r="AU77" s="9"/>
      <c r="AV77" s="266"/>
      <c r="AW77" s="266">
        <f t="shared" si="108"/>
        <v>0</v>
      </c>
      <c r="AX77" s="266">
        <f t="shared" si="109"/>
        <v>0</v>
      </c>
      <c r="AY77" s="336"/>
      <c r="AZ77" s="337"/>
      <c r="BA77" s="337"/>
      <c r="BB77" s="337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8"/>
      <c r="BL77" s="338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61">
        <v>0</v>
      </c>
      <c r="BX77" s="332"/>
      <c r="BY77" s="54"/>
      <c r="BZ77" s="338"/>
      <c r="CA77" s="266">
        <f t="shared" si="118"/>
        <v>0</v>
      </c>
      <c r="CB77" s="266">
        <f t="shared" si="119"/>
        <v>0</v>
      </c>
      <c r="CC77" s="334"/>
      <c r="CD77" s="9"/>
      <c r="CE77" s="339"/>
      <c r="CF77" s="339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58">
        <v>1.03</v>
      </c>
      <c r="CP77" s="266"/>
      <c r="CQ77" s="266"/>
      <c r="CR77" s="266"/>
      <c r="CS77" s="266">
        <f t="shared" si="124"/>
        <v>1.03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4"/>
      <c r="DB77" s="332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8"/>
      <c r="DJ77" s="266"/>
      <c r="DK77" s="266">
        <f t="shared" si="130"/>
        <v>0</v>
      </c>
      <c r="DL77" s="266">
        <f t="shared" si="131"/>
        <v>0</v>
      </c>
      <c r="DM77" s="332"/>
      <c r="DN77" s="332"/>
      <c r="DO77" s="332"/>
      <c r="DP77" s="332"/>
      <c r="DQ77" s="266">
        <f t="shared" si="132"/>
        <v>0</v>
      </c>
      <c r="DR77" s="266">
        <f t="shared" si="133"/>
        <v>0</v>
      </c>
      <c r="DS77" s="333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40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58">
        <v>18.559999999999999</v>
      </c>
      <c r="EX77" s="266"/>
      <c r="EY77" s="266"/>
      <c r="EZ77" s="266"/>
      <c r="FA77" s="266">
        <f t="shared" si="144"/>
        <v>18.559999999999999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6"/>
      <c r="HY77" s="346"/>
      <c r="HZ77" s="346"/>
      <c r="IA77" s="266">
        <f t="shared" si="167"/>
        <v>0</v>
      </c>
      <c r="IB77" s="266">
        <f t="shared" si="168"/>
        <v>0</v>
      </c>
      <c r="IC77" s="342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3"/>
      <c r="IL77" s="347"/>
      <c r="IM77" s="335">
        <f t="shared" si="172"/>
        <v>0</v>
      </c>
      <c r="IN77" s="335">
        <f t="shared" si="173"/>
        <v>0</v>
      </c>
      <c r="IO77" s="110">
        <v>6.66</v>
      </c>
      <c r="IP77" s="346"/>
      <c r="IQ77" s="335">
        <f t="shared" si="174"/>
        <v>6.66</v>
      </c>
      <c r="IR77" s="335">
        <f t="shared" si="175"/>
        <v>0</v>
      </c>
      <c r="IS77" s="341"/>
      <c r="IT77" s="341"/>
      <c r="IU77" s="344">
        <f t="shared" si="88"/>
        <v>0</v>
      </c>
      <c r="IV77" s="348">
        <f t="shared" si="89"/>
        <v>0</v>
      </c>
      <c r="IW77" s="344"/>
      <c r="IX77" s="344"/>
      <c r="IY77" s="344">
        <f t="shared" si="176"/>
        <v>0</v>
      </c>
      <c r="IZ77" s="344">
        <f t="shared" si="177"/>
        <v>0</v>
      </c>
      <c r="JA77" s="348"/>
      <c r="JB77" s="348"/>
      <c r="JC77" s="344">
        <f t="shared" si="178"/>
        <v>0</v>
      </c>
      <c r="JD77" s="344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2"/>
      <c r="F78" s="332"/>
      <c r="G78" s="266">
        <f t="shared" si="94"/>
        <v>0</v>
      </c>
      <c r="H78" s="266">
        <f t="shared" si="95"/>
        <v>0</v>
      </c>
      <c r="I78" s="333"/>
      <c r="J78" s="266"/>
      <c r="K78" s="266"/>
      <c r="L78" s="266"/>
      <c r="M78" s="266">
        <f t="shared" si="96"/>
        <v>0</v>
      </c>
      <c r="N78" s="266">
        <f t="shared" si="97"/>
        <v>0</v>
      </c>
      <c r="O78" s="358">
        <v>2.78</v>
      </c>
      <c r="P78" s="266"/>
      <c r="Q78" s="9"/>
      <c r="R78" s="266"/>
      <c r="S78" s="266">
        <f t="shared" si="98"/>
        <v>2.78</v>
      </c>
      <c r="T78" s="266">
        <f t="shared" si="99"/>
        <v>0</v>
      </c>
      <c r="U78" s="333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9"/>
      <c r="AC78" s="350"/>
      <c r="AD78" s="266"/>
      <c r="AE78" s="266">
        <f t="shared" si="102"/>
        <v>0</v>
      </c>
      <c r="AF78" s="266">
        <f t="shared" si="103"/>
        <v>0</v>
      </c>
      <c r="AG78" s="333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2"/>
      <c r="AP78" s="332"/>
      <c r="AQ78" s="266">
        <f t="shared" si="106"/>
        <v>0</v>
      </c>
      <c r="AR78" s="266">
        <f t="shared" si="107"/>
        <v>0</v>
      </c>
      <c r="AS78" s="110"/>
      <c r="AT78" s="335"/>
      <c r="AU78" s="9"/>
      <c r="AV78" s="266"/>
      <c r="AW78" s="266">
        <f t="shared" si="108"/>
        <v>0</v>
      </c>
      <c r="AX78" s="266">
        <f t="shared" si="109"/>
        <v>0</v>
      </c>
      <c r="AY78" s="336"/>
      <c r="AZ78" s="337"/>
      <c r="BA78" s="337"/>
      <c r="BB78" s="337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8"/>
      <c r="BL78" s="338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61">
        <v>0</v>
      </c>
      <c r="BX78" s="332"/>
      <c r="BY78" s="54"/>
      <c r="BZ78" s="338"/>
      <c r="CA78" s="266">
        <f t="shared" si="118"/>
        <v>0</v>
      </c>
      <c r="CB78" s="266">
        <f t="shared" si="119"/>
        <v>0</v>
      </c>
      <c r="CC78" s="334"/>
      <c r="CD78" s="9"/>
      <c r="CE78" s="339"/>
      <c r="CF78" s="339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58">
        <v>1.03</v>
      </c>
      <c r="CP78" s="266"/>
      <c r="CQ78" s="266"/>
      <c r="CR78" s="266"/>
      <c r="CS78" s="266">
        <f t="shared" si="124"/>
        <v>1.03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4"/>
      <c r="DB78" s="332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8"/>
      <c r="DJ78" s="266"/>
      <c r="DK78" s="266">
        <f t="shared" si="130"/>
        <v>0</v>
      </c>
      <c r="DL78" s="266">
        <f t="shared" si="131"/>
        <v>0</v>
      </c>
      <c r="DM78" s="332"/>
      <c r="DN78" s="332"/>
      <c r="DO78" s="332"/>
      <c r="DP78" s="332"/>
      <c r="DQ78" s="266">
        <f t="shared" si="132"/>
        <v>0</v>
      </c>
      <c r="DR78" s="266">
        <f t="shared" si="133"/>
        <v>0</v>
      </c>
      <c r="DS78" s="333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40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58">
        <v>18.559999999999999</v>
      </c>
      <c r="EX78" s="266"/>
      <c r="EY78" s="266"/>
      <c r="EZ78" s="266"/>
      <c r="FA78" s="266">
        <f t="shared" si="144"/>
        <v>18.559999999999999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6"/>
      <c r="HY78" s="346"/>
      <c r="HZ78" s="346"/>
      <c r="IA78" s="266">
        <f t="shared" si="167"/>
        <v>0</v>
      </c>
      <c r="IB78" s="266">
        <f t="shared" si="168"/>
        <v>0</v>
      </c>
      <c r="IC78" s="342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3"/>
      <c r="IL78" s="347"/>
      <c r="IM78" s="335">
        <f t="shared" si="172"/>
        <v>0</v>
      </c>
      <c r="IN78" s="335">
        <f t="shared" si="173"/>
        <v>0</v>
      </c>
      <c r="IO78" s="110">
        <v>6.66</v>
      </c>
      <c r="IP78" s="346"/>
      <c r="IQ78" s="335">
        <f t="shared" si="174"/>
        <v>6.66</v>
      </c>
      <c r="IR78" s="335">
        <f t="shared" si="175"/>
        <v>0</v>
      </c>
      <c r="IS78" s="341"/>
      <c r="IT78" s="341"/>
      <c r="IU78" s="344">
        <f t="shared" si="88"/>
        <v>0</v>
      </c>
      <c r="IV78" s="348">
        <f t="shared" si="89"/>
        <v>0</v>
      </c>
      <c r="IW78" s="344"/>
      <c r="IX78" s="344"/>
      <c r="IY78" s="344">
        <f t="shared" si="176"/>
        <v>0</v>
      </c>
      <c r="IZ78" s="344">
        <f t="shared" si="177"/>
        <v>0</v>
      </c>
      <c r="JA78" s="348"/>
      <c r="JB78" s="348"/>
      <c r="JC78" s="344">
        <f t="shared" si="178"/>
        <v>0</v>
      </c>
      <c r="JD78" s="344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2"/>
      <c r="F79" s="332"/>
      <c r="G79" s="266">
        <f t="shared" si="94"/>
        <v>0</v>
      </c>
      <c r="H79" s="266">
        <f t="shared" si="95"/>
        <v>0</v>
      </c>
      <c r="I79" s="333"/>
      <c r="J79" s="266"/>
      <c r="K79" s="266"/>
      <c r="L79" s="266"/>
      <c r="M79" s="266">
        <f t="shared" si="96"/>
        <v>0</v>
      </c>
      <c r="N79" s="266">
        <f t="shared" si="97"/>
        <v>0</v>
      </c>
      <c r="O79" s="358">
        <v>2.78</v>
      </c>
      <c r="P79" s="266"/>
      <c r="Q79" s="9"/>
      <c r="R79" s="266"/>
      <c r="S79" s="266">
        <f t="shared" si="98"/>
        <v>2.78</v>
      </c>
      <c r="T79" s="266">
        <f t="shared" si="99"/>
        <v>0</v>
      </c>
      <c r="U79" s="333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9"/>
      <c r="AC79" s="350"/>
      <c r="AD79" s="266"/>
      <c r="AE79" s="266">
        <f t="shared" si="102"/>
        <v>0</v>
      </c>
      <c r="AF79" s="266">
        <f t="shared" si="103"/>
        <v>0</v>
      </c>
      <c r="AG79" s="333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2"/>
      <c r="AP79" s="332"/>
      <c r="AQ79" s="266">
        <f t="shared" si="106"/>
        <v>0</v>
      </c>
      <c r="AR79" s="266">
        <f t="shared" si="107"/>
        <v>0</v>
      </c>
      <c r="AS79" s="110"/>
      <c r="AT79" s="335"/>
      <c r="AU79" s="9"/>
      <c r="AV79" s="266"/>
      <c r="AW79" s="266">
        <f t="shared" si="108"/>
        <v>0</v>
      </c>
      <c r="AX79" s="266">
        <f t="shared" si="109"/>
        <v>0</v>
      </c>
      <c r="AY79" s="336"/>
      <c r="AZ79" s="337"/>
      <c r="BA79" s="337"/>
      <c r="BB79" s="337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8"/>
      <c r="BL79" s="338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61">
        <v>0</v>
      </c>
      <c r="BX79" s="332"/>
      <c r="BY79" s="54"/>
      <c r="BZ79" s="338"/>
      <c r="CA79" s="266">
        <f t="shared" si="118"/>
        <v>0</v>
      </c>
      <c r="CB79" s="266">
        <f t="shared" si="119"/>
        <v>0</v>
      </c>
      <c r="CC79" s="334"/>
      <c r="CD79" s="9"/>
      <c r="CE79" s="339"/>
      <c r="CF79" s="339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58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4"/>
      <c r="DB79" s="332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8"/>
      <c r="DJ79" s="266"/>
      <c r="DK79" s="266">
        <f t="shared" si="130"/>
        <v>0</v>
      </c>
      <c r="DL79" s="266">
        <f t="shared" si="131"/>
        <v>0</v>
      </c>
      <c r="DM79" s="332"/>
      <c r="DN79" s="332"/>
      <c r="DO79" s="332"/>
      <c r="DP79" s="332"/>
      <c r="DQ79" s="266">
        <f t="shared" si="132"/>
        <v>0</v>
      </c>
      <c r="DR79" s="266">
        <f t="shared" si="133"/>
        <v>0</v>
      </c>
      <c r="DS79" s="333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40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58">
        <v>18.559999999999999</v>
      </c>
      <c r="EX79" s="266"/>
      <c r="EY79" s="266"/>
      <c r="EZ79" s="266"/>
      <c r="FA79" s="266">
        <f t="shared" si="144"/>
        <v>18.559999999999999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6"/>
      <c r="HY79" s="346"/>
      <c r="HZ79" s="346"/>
      <c r="IA79" s="266">
        <f t="shared" si="167"/>
        <v>0</v>
      </c>
      <c r="IB79" s="266">
        <f t="shared" si="168"/>
        <v>0</v>
      </c>
      <c r="IC79" s="342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3"/>
      <c r="IL79" s="347"/>
      <c r="IM79" s="335">
        <f t="shared" si="172"/>
        <v>0</v>
      </c>
      <c r="IN79" s="335">
        <f t="shared" si="173"/>
        <v>0</v>
      </c>
      <c r="IO79" s="110">
        <v>6.66</v>
      </c>
      <c r="IP79" s="346"/>
      <c r="IQ79" s="335">
        <f t="shared" si="174"/>
        <v>6.66</v>
      </c>
      <c r="IR79" s="335">
        <f t="shared" si="175"/>
        <v>0</v>
      </c>
      <c r="IS79" s="341"/>
      <c r="IT79" s="341"/>
      <c r="IU79" s="344">
        <f t="shared" si="88"/>
        <v>0</v>
      </c>
      <c r="IV79" s="348">
        <f t="shared" si="89"/>
        <v>0</v>
      </c>
      <c r="IW79" s="344"/>
      <c r="IX79" s="344"/>
      <c r="IY79" s="344">
        <f t="shared" si="176"/>
        <v>0</v>
      </c>
      <c r="IZ79" s="344">
        <f t="shared" si="177"/>
        <v>0</v>
      </c>
      <c r="JA79" s="348"/>
      <c r="JB79" s="348"/>
      <c r="JC79" s="344">
        <f t="shared" si="178"/>
        <v>0</v>
      </c>
      <c r="JD79" s="344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2"/>
      <c r="F80" s="332"/>
      <c r="G80" s="266">
        <f t="shared" si="94"/>
        <v>0</v>
      </c>
      <c r="H80" s="266">
        <f t="shared" si="95"/>
        <v>0</v>
      </c>
      <c r="I80" s="333"/>
      <c r="J80" s="266"/>
      <c r="K80" s="266"/>
      <c r="L80" s="266"/>
      <c r="M80" s="266">
        <f t="shared" si="96"/>
        <v>0</v>
      </c>
      <c r="N80" s="266">
        <f t="shared" si="97"/>
        <v>0</v>
      </c>
      <c r="O80" s="358">
        <v>2.78</v>
      </c>
      <c r="P80" s="266"/>
      <c r="Q80" s="9"/>
      <c r="R80" s="266"/>
      <c r="S80" s="266">
        <f t="shared" si="98"/>
        <v>2.78</v>
      </c>
      <c r="T80" s="266">
        <f t="shared" si="99"/>
        <v>0</v>
      </c>
      <c r="U80" s="333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9"/>
      <c r="AC80" s="350"/>
      <c r="AD80" s="266"/>
      <c r="AE80" s="266">
        <f t="shared" si="102"/>
        <v>0</v>
      </c>
      <c r="AF80" s="266">
        <f t="shared" si="103"/>
        <v>0</v>
      </c>
      <c r="AG80" s="333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2"/>
      <c r="AP80" s="332"/>
      <c r="AQ80" s="266">
        <f t="shared" si="106"/>
        <v>0</v>
      </c>
      <c r="AR80" s="266">
        <f t="shared" si="107"/>
        <v>0</v>
      </c>
      <c r="AS80" s="110"/>
      <c r="AT80" s="335"/>
      <c r="AU80" s="9"/>
      <c r="AV80" s="266"/>
      <c r="AW80" s="266">
        <f t="shared" si="108"/>
        <v>0</v>
      </c>
      <c r="AX80" s="266">
        <f t="shared" si="109"/>
        <v>0</v>
      </c>
      <c r="AY80" s="336"/>
      <c r="AZ80" s="337"/>
      <c r="BA80" s="337"/>
      <c r="BB80" s="337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8"/>
      <c r="BL80" s="338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61">
        <v>0</v>
      </c>
      <c r="BX80" s="332"/>
      <c r="BY80" s="54"/>
      <c r="BZ80" s="338"/>
      <c r="CA80" s="266">
        <f t="shared" si="118"/>
        <v>0</v>
      </c>
      <c r="CB80" s="266">
        <f t="shared" si="119"/>
        <v>0</v>
      </c>
      <c r="CC80" s="334"/>
      <c r="CD80" s="9"/>
      <c r="CE80" s="339"/>
      <c r="CF80" s="339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58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4"/>
      <c r="DB80" s="332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8"/>
      <c r="DJ80" s="266"/>
      <c r="DK80" s="266">
        <f t="shared" si="130"/>
        <v>0</v>
      </c>
      <c r="DL80" s="266">
        <f t="shared" si="131"/>
        <v>0</v>
      </c>
      <c r="DM80" s="332"/>
      <c r="DN80" s="332"/>
      <c r="DO80" s="332"/>
      <c r="DP80" s="332"/>
      <c r="DQ80" s="266">
        <f t="shared" si="132"/>
        <v>0</v>
      </c>
      <c r="DR80" s="266">
        <f t="shared" si="133"/>
        <v>0</v>
      </c>
      <c r="DS80" s="333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40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58">
        <v>18.559999999999999</v>
      </c>
      <c r="EX80" s="266"/>
      <c r="EY80" s="266"/>
      <c r="EZ80" s="266"/>
      <c r="FA80" s="266">
        <f t="shared" si="144"/>
        <v>18.559999999999999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6"/>
      <c r="HY80" s="346"/>
      <c r="HZ80" s="346"/>
      <c r="IA80" s="266">
        <f t="shared" si="167"/>
        <v>0</v>
      </c>
      <c r="IB80" s="266">
        <f t="shared" si="168"/>
        <v>0</v>
      </c>
      <c r="IC80" s="342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3"/>
      <c r="IL80" s="347"/>
      <c r="IM80" s="335">
        <f t="shared" si="172"/>
        <v>0</v>
      </c>
      <c r="IN80" s="335">
        <f t="shared" si="173"/>
        <v>0</v>
      </c>
      <c r="IO80" s="110">
        <v>6.66</v>
      </c>
      <c r="IP80" s="346"/>
      <c r="IQ80" s="335">
        <f t="shared" si="174"/>
        <v>6.66</v>
      </c>
      <c r="IR80" s="335">
        <f t="shared" si="175"/>
        <v>0</v>
      </c>
      <c r="IS80" s="341"/>
      <c r="IT80" s="341"/>
      <c r="IU80" s="344">
        <f t="shared" si="88"/>
        <v>0</v>
      </c>
      <c r="IV80" s="348">
        <f t="shared" si="89"/>
        <v>0</v>
      </c>
      <c r="IW80" s="344"/>
      <c r="IX80" s="344"/>
      <c r="IY80" s="344">
        <f t="shared" si="176"/>
        <v>0</v>
      </c>
      <c r="IZ80" s="344">
        <f t="shared" si="177"/>
        <v>0</v>
      </c>
      <c r="JA80" s="348"/>
      <c r="JB80" s="348"/>
      <c r="JC80" s="344">
        <f t="shared" si="178"/>
        <v>0</v>
      </c>
      <c r="JD80" s="344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2"/>
      <c r="F81" s="332"/>
      <c r="G81" s="266">
        <f t="shared" si="94"/>
        <v>0</v>
      </c>
      <c r="H81" s="266">
        <f t="shared" si="95"/>
        <v>0</v>
      </c>
      <c r="I81" s="333"/>
      <c r="J81" s="266"/>
      <c r="K81" s="266"/>
      <c r="L81" s="266"/>
      <c r="M81" s="266">
        <f t="shared" si="96"/>
        <v>0</v>
      </c>
      <c r="N81" s="266">
        <f t="shared" si="97"/>
        <v>0</v>
      </c>
      <c r="O81" s="358">
        <v>2.78</v>
      </c>
      <c r="P81" s="266"/>
      <c r="Q81" s="9"/>
      <c r="R81" s="266"/>
      <c r="S81" s="266">
        <f t="shared" si="98"/>
        <v>2.78</v>
      </c>
      <c r="T81" s="266">
        <f t="shared" si="99"/>
        <v>0</v>
      </c>
      <c r="U81" s="333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9"/>
      <c r="AC81" s="350"/>
      <c r="AD81" s="266"/>
      <c r="AE81" s="266">
        <f t="shared" si="102"/>
        <v>0</v>
      </c>
      <c r="AF81" s="266">
        <f t="shared" si="103"/>
        <v>0</v>
      </c>
      <c r="AG81" s="333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2"/>
      <c r="AP81" s="332"/>
      <c r="AQ81" s="266">
        <f t="shared" si="106"/>
        <v>0</v>
      </c>
      <c r="AR81" s="266">
        <f t="shared" si="107"/>
        <v>0</v>
      </c>
      <c r="AS81" s="110"/>
      <c r="AT81" s="335"/>
      <c r="AU81" s="9"/>
      <c r="AV81" s="266"/>
      <c r="AW81" s="266">
        <f t="shared" si="108"/>
        <v>0</v>
      </c>
      <c r="AX81" s="266">
        <f t="shared" si="109"/>
        <v>0</v>
      </c>
      <c r="AY81" s="336"/>
      <c r="AZ81" s="337"/>
      <c r="BA81" s="337"/>
      <c r="BB81" s="337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8"/>
      <c r="BL81" s="338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61">
        <v>0</v>
      </c>
      <c r="BX81" s="332"/>
      <c r="BY81" s="54"/>
      <c r="BZ81" s="338"/>
      <c r="CA81" s="266">
        <f t="shared" si="118"/>
        <v>0</v>
      </c>
      <c r="CB81" s="266">
        <f t="shared" si="119"/>
        <v>0</v>
      </c>
      <c r="CC81" s="334"/>
      <c r="CD81" s="9"/>
      <c r="CE81" s="339"/>
      <c r="CF81" s="339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58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4"/>
      <c r="DB81" s="332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8"/>
      <c r="DJ81" s="266"/>
      <c r="DK81" s="266">
        <f t="shared" si="130"/>
        <v>0</v>
      </c>
      <c r="DL81" s="266">
        <f t="shared" si="131"/>
        <v>0</v>
      </c>
      <c r="DM81" s="332"/>
      <c r="DN81" s="332"/>
      <c r="DO81" s="332"/>
      <c r="DP81" s="332"/>
      <c r="DQ81" s="266">
        <f t="shared" si="132"/>
        <v>0</v>
      </c>
      <c r="DR81" s="266">
        <f t="shared" si="133"/>
        <v>0</v>
      </c>
      <c r="DS81" s="333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40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58">
        <v>18.559999999999999</v>
      </c>
      <c r="EX81" s="266"/>
      <c r="EY81" s="266"/>
      <c r="EZ81" s="266"/>
      <c r="FA81" s="266">
        <f t="shared" si="144"/>
        <v>18.559999999999999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6"/>
      <c r="HY81" s="346"/>
      <c r="HZ81" s="346"/>
      <c r="IA81" s="266">
        <f t="shared" si="167"/>
        <v>0</v>
      </c>
      <c r="IB81" s="266">
        <f t="shared" si="168"/>
        <v>0</v>
      </c>
      <c r="IC81" s="342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3"/>
      <c r="IL81" s="347"/>
      <c r="IM81" s="335">
        <f t="shared" si="172"/>
        <v>0</v>
      </c>
      <c r="IN81" s="335">
        <f t="shared" si="173"/>
        <v>0</v>
      </c>
      <c r="IO81" s="110">
        <v>6.66</v>
      </c>
      <c r="IP81" s="346"/>
      <c r="IQ81" s="335">
        <f t="shared" si="174"/>
        <v>6.66</v>
      </c>
      <c r="IR81" s="335">
        <f t="shared" si="175"/>
        <v>0</v>
      </c>
      <c r="IS81" s="341"/>
      <c r="IT81" s="341"/>
      <c r="IU81" s="344">
        <f t="shared" si="88"/>
        <v>0</v>
      </c>
      <c r="IV81" s="348">
        <f t="shared" si="89"/>
        <v>0</v>
      </c>
      <c r="IW81" s="344"/>
      <c r="IX81" s="344"/>
      <c r="IY81" s="344">
        <f t="shared" si="176"/>
        <v>0</v>
      </c>
      <c r="IZ81" s="344">
        <f t="shared" si="177"/>
        <v>0</v>
      </c>
      <c r="JA81" s="348"/>
      <c r="JB81" s="348"/>
      <c r="JC81" s="344">
        <f t="shared" si="178"/>
        <v>0</v>
      </c>
      <c r="JD81" s="344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2"/>
      <c r="F82" s="332"/>
      <c r="G82" s="266">
        <f t="shared" si="94"/>
        <v>0</v>
      </c>
      <c r="H82" s="266">
        <f t="shared" si="95"/>
        <v>0</v>
      </c>
      <c r="I82" s="333"/>
      <c r="J82" s="266"/>
      <c r="K82" s="266"/>
      <c r="L82" s="266"/>
      <c r="M82" s="266">
        <f t="shared" si="96"/>
        <v>0</v>
      </c>
      <c r="N82" s="266">
        <f t="shared" si="97"/>
        <v>0</v>
      </c>
      <c r="O82" s="358">
        <v>2.78</v>
      </c>
      <c r="P82" s="266"/>
      <c r="Q82" s="9"/>
      <c r="R82" s="266"/>
      <c r="S82" s="266">
        <f t="shared" si="98"/>
        <v>2.78</v>
      </c>
      <c r="T82" s="266">
        <f t="shared" si="99"/>
        <v>0</v>
      </c>
      <c r="U82" s="333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9"/>
      <c r="AC82" s="350"/>
      <c r="AD82" s="266"/>
      <c r="AE82" s="266">
        <f t="shared" si="102"/>
        <v>0</v>
      </c>
      <c r="AF82" s="266">
        <f t="shared" si="103"/>
        <v>0</v>
      </c>
      <c r="AG82" s="333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2"/>
      <c r="AP82" s="332"/>
      <c r="AQ82" s="266">
        <f t="shared" si="106"/>
        <v>0</v>
      </c>
      <c r="AR82" s="266">
        <f t="shared" si="107"/>
        <v>0</v>
      </c>
      <c r="AS82" s="110"/>
      <c r="AT82" s="335"/>
      <c r="AU82" s="9"/>
      <c r="AV82" s="266"/>
      <c r="AW82" s="266">
        <f t="shared" si="108"/>
        <v>0</v>
      </c>
      <c r="AX82" s="266">
        <f t="shared" si="109"/>
        <v>0</v>
      </c>
      <c r="AY82" s="336"/>
      <c r="AZ82" s="337"/>
      <c r="BA82" s="337"/>
      <c r="BB82" s="337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8"/>
      <c r="BL82" s="338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61">
        <v>0</v>
      </c>
      <c r="BX82" s="332"/>
      <c r="BY82" s="54"/>
      <c r="BZ82" s="338"/>
      <c r="CA82" s="266">
        <f t="shared" si="118"/>
        <v>0</v>
      </c>
      <c r="CB82" s="266">
        <f t="shared" si="119"/>
        <v>0</v>
      </c>
      <c r="CC82" s="334"/>
      <c r="CD82" s="9"/>
      <c r="CE82" s="339"/>
      <c r="CF82" s="339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58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4"/>
      <c r="DB82" s="332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8"/>
      <c r="DJ82" s="266"/>
      <c r="DK82" s="266">
        <f t="shared" si="130"/>
        <v>0</v>
      </c>
      <c r="DL82" s="266">
        <f t="shared" si="131"/>
        <v>0</v>
      </c>
      <c r="DM82" s="332"/>
      <c r="DN82" s="332"/>
      <c r="DO82" s="332"/>
      <c r="DP82" s="332"/>
      <c r="DQ82" s="266">
        <f t="shared" si="132"/>
        <v>0</v>
      </c>
      <c r="DR82" s="266">
        <f t="shared" si="133"/>
        <v>0</v>
      </c>
      <c r="DS82" s="333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40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58">
        <v>18.559999999999999</v>
      </c>
      <c r="EX82" s="266"/>
      <c r="EY82" s="266"/>
      <c r="EZ82" s="266"/>
      <c r="FA82" s="266">
        <f t="shared" si="144"/>
        <v>18.559999999999999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6"/>
      <c r="HY82" s="346"/>
      <c r="HZ82" s="346"/>
      <c r="IA82" s="266">
        <f t="shared" si="167"/>
        <v>0</v>
      </c>
      <c r="IB82" s="266">
        <f t="shared" si="168"/>
        <v>0</v>
      </c>
      <c r="IC82" s="342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3"/>
      <c r="IL82" s="347"/>
      <c r="IM82" s="335">
        <f t="shared" si="172"/>
        <v>0</v>
      </c>
      <c r="IN82" s="335">
        <f t="shared" si="173"/>
        <v>0</v>
      </c>
      <c r="IO82" s="110">
        <v>6.66</v>
      </c>
      <c r="IP82" s="346"/>
      <c r="IQ82" s="335">
        <f t="shared" si="174"/>
        <v>6.66</v>
      </c>
      <c r="IR82" s="335">
        <f t="shared" si="175"/>
        <v>0</v>
      </c>
      <c r="IS82" s="341"/>
      <c r="IT82" s="341"/>
      <c r="IU82" s="344">
        <f t="shared" si="88"/>
        <v>0</v>
      </c>
      <c r="IV82" s="348">
        <f t="shared" si="89"/>
        <v>0</v>
      </c>
      <c r="IW82" s="344"/>
      <c r="IX82" s="344"/>
      <c r="IY82" s="344">
        <f t="shared" si="176"/>
        <v>0</v>
      </c>
      <c r="IZ82" s="344">
        <f t="shared" si="177"/>
        <v>0</v>
      </c>
      <c r="JA82" s="348"/>
      <c r="JB82" s="348"/>
      <c r="JC82" s="344">
        <f t="shared" si="178"/>
        <v>0</v>
      </c>
      <c r="JD82" s="344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2"/>
      <c r="F83" s="332"/>
      <c r="G83" s="266">
        <f t="shared" si="94"/>
        <v>0</v>
      </c>
      <c r="H83" s="266">
        <f t="shared" si="95"/>
        <v>0</v>
      </c>
      <c r="I83" s="333"/>
      <c r="J83" s="266"/>
      <c r="K83" s="266"/>
      <c r="L83" s="266"/>
      <c r="M83" s="266">
        <f t="shared" si="96"/>
        <v>0</v>
      </c>
      <c r="N83" s="266">
        <f t="shared" si="97"/>
        <v>0</v>
      </c>
      <c r="O83" s="358">
        <v>2.78</v>
      </c>
      <c r="P83" s="266"/>
      <c r="Q83" s="9"/>
      <c r="R83" s="266"/>
      <c r="S83" s="266">
        <f t="shared" si="98"/>
        <v>2.78</v>
      </c>
      <c r="T83" s="266">
        <f t="shared" si="99"/>
        <v>0</v>
      </c>
      <c r="U83" s="333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9"/>
      <c r="AC83" s="350"/>
      <c r="AD83" s="266"/>
      <c r="AE83" s="266">
        <f t="shared" si="102"/>
        <v>0</v>
      </c>
      <c r="AF83" s="266">
        <f t="shared" si="103"/>
        <v>0</v>
      </c>
      <c r="AG83" s="333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2"/>
      <c r="AP83" s="332"/>
      <c r="AQ83" s="266">
        <f t="shared" si="106"/>
        <v>0</v>
      </c>
      <c r="AR83" s="266">
        <f t="shared" si="107"/>
        <v>0</v>
      </c>
      <c r="AS83" s="110"/>
      <c r="AT83" s="335"/>
      <c r="AU83" s="9"/>
      <c r="AV83" s="266"/>
      <c r="AW83" s="266">
        <f t="shared" si="108"/>
        <v>0</v>
      </c>
      <c r="AX83" s="266">
        <f t="shared" si="109"/>
        <v>0</v>
      </c>
      <c r="AY83" s="336"/>
      <c r="AZ83" s="337"/>
      <c r="BA83" s="337"/>
      <c r="BB83" s="337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8"/>
      <c r="BL83" s="338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61">
        <v>0</v>
      </c>
      <c r="BX83" s="332"/>
      <c r="BY83" s="54"/>
      <c r="BZ83" s="338"/>
      <c r="CA83" s="266">
        <f t="shared" si="118"/>
        <v>0</v>
      </c>
      <c r="CB83" s="266">
        <f t="shared" si="119"/>
        <v>0</v>
      </c>
      <c r="CC83" s="334"/>
      <c r="CD83" s="9"/>
      <c r="CE83" s="339"/>
      <c r="CF83" s="339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58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4"/>
      <c r="DB83" s="332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8"/>
      <c r="DJ83" s="266"/>
      <c r="DK83" s="266">
        <f t="shared" si="130"/>
        <v>0</v>
      </c>
      <c r="DL83" s="266">
        <f t="shared" si="131"/>
        <v>0</v>
      </c>
      <c r="DM83" s="332"/>
      <c r="DN83" s="332"/>
      <c r="DO83" s="332"/>
      <c r="DP83" s="332"/>
      <c r="DQ83" s="266">
        <f t="shared" si="132"/>
        <v>0</v>
      </c>
      <c r="DR83" s="266">
        <f t="shared" si="133"/>
        <v>0</v>
      </c>
      <c r="DS83" s="333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40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58">
        <v>18.559999999999999</v>
      </c>
      <c r="EX83" s="266"/>
      <c r="EY83" s="266"/>
      <c r="EZ83" s="266"/>
      <c r="FA83" s="266">
        <f t="shared" si="144"/>
        <v>18.559999999999999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6"/>
      <c r="HY83" s="346"/>
      <c r="HZ83" s="346"/>
      <c r="IA83" s="266">
        <f t="shared" si="167"/>
        <v>0</v>
      </c>
      <c r="IB83" s="266">
        <f t="shared" si="168"/>
        <v>0</v>
      </c>
      <c r="IC83" s="342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3"/>
      <c r="IL83" s="347"/>
      <c r="IM83" s="335">
        <f t="shared" si="172"/>
        <v>0</v>
      </c>
      <c r="IN83" s="335">
        <f t="shared" si="173"/>
        <v>0</v>
      </c>
      <c r="IO83" s="110">
        <v>0</v>
      </c>
      <c r="IP83" s="346"/>
      <c r="IQ83" s="335">
        <f t="shared" si="174"/>
        <v>0</v>
      </c>
      <c r="IR83" s="335">
        <f t="shared" si="175"/>
        <v>0</v>
      </c>
      <c r="IS83" s="341"/>
      <c r="IT83" s="341"/>
      <c r="IU83" s="344">
        <f t="shared" si="88"/>
        <v>0</v>
      </c>
      <c r="IV83" s="348">
        <f t="shared" si="89"/>
        <v>0</v>
      </c>
      <c r="IW83" s="344"/>
      <c r="IX83" s="344"/>
      <c r="IY83" s="344">
        <f t="shared" si="176"/>
        <v>0</v>
      </c>
      <c r="IZ83" s="344">
        <f t="shared" si="177"/>
        <v>0</v>
      </c>
      <c r="JA83" s="348"/>
      <c r="JB83" s="348"/>
      <c r="JC83" s="344">
        <f t="shared" si="178"/>
        <v>0</v>
      </c>
      <c r="JD83" s="344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2"/>
      <c r="F84" s="332"/>
      <c r="G84" s="266">
        <f t="shared" si="94"/>
        <v>0</v>
      </c>
      <c r="H84" s="266">
        <f t="shared" si="95"/>
        <v>0</v>
      </c>
      <c r="I84" s="333"/>
      <c r="J84" s="266"/>
      <c r="K84" s="266"/>
      <c r="L84" s="266"/>
      <c r="M84" s="266">
        <f t="shared" si="96"/>
        <v>0</v>
      </c>
      <c r="N84" s="266">
        <f t="shared" si="97"/>
        <v>0</v>
      </c>
      <c r="O84" s="358">
        <v>2.78</v>
      </c>
      <c r="P84" s="266"/>
      <c r="Q84" s="9"/>
      <c r="R84" s="266"/>
      <c r="S84" s="266">
        <f t="shared" si="98"/>
        <v>2.78</v>
      </c>
      <c r="T84" s="266">
        <f t="shared" si="99"/>
        <v>0</v>
      </c>
      <c r="U84" s="333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9"/>
      <c r="AC84" s="350"/>
      <c r="AD84" s="266"/>
      <c r="AE84" s="266">
        <f t="shared" si="102"/>
        <v>0</v>
      </c>
      <c r="AF84" s="266">
        <f t="shared" si="103"/>
        <v>0</v>
      </c>
      <c r="AG84" s="333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2"/>
      <c r="AP84" s="332"/>
      <c r="AQ84" s="266">
        <f t="shared" si="106"/>
        <v>0</v>
      </c>
      <c r="AR84" s="266">
        <f t="shared" si="107"/>
        <v>0</v>
      </c>
      <c r="AS84" s="110"/>
      <c r="AT84" s="335"/>
      <c r="AU84" s="9"/>
      <c r="AV84" s="266"/>
      <c r="AW84" s="266">
        <f t="shared" si="108"/>
        <v>0</v>
      </c>
      <c r="AX84" s="266">
        <f t="shared" si="109"/>
        <v>0</v>
      </c>
      <c r="AY84" s="336"/>
      <c r="AZ84" s="337"/>
      <c r="BA84" s="337"/>
      <c r="BB84" s="337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8"/>
      <c r="BL84" s="338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61">
        <v>0</v>
      </c>
      <c r="BX84" s="332"/>
      <c r="BY84" s="54"/>
      <c r="BZ84" s="338"/>
      <c r="CA84" s="266">
        <f t="shared" si="118"/>
        <v>0</v>
      </c>
      <c r="CB84" s="266">
        <f t="shared" si="119"/>
        <v>0</v>
      </c>
      <c r="CC84" s="334"/>
      <c r="CD84" s="9"/>
      <c r="CE84" s="339"/>
      <c r="CF84" s="339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58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4"/>
      <c r="DB84" s="332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8"/>
      <c r="DJ84" s="266"/>
      <c r="DK84" s="266">
        <f t="shared" si="130"/>
        <v>0</v>
      </c>
      <c r="DL84" s="266">
        <f t="shared" si="131"/>
        <v>0</v>
      </c>
      <c r="DM84" s="332"/>
      <c r="DN84" s="332"/>
      <c r="DO84" s="332"/>
      <c r="DP84" s="332"/>
      <c r="DQ84" s="266">
        <f t="shared" si="132"/>
        <v>0</v>
      </c>
      <c r="DR84" s="266">
        <f t="shared" si="133"/>
        <v>0</v>
      </c>
      <c r="DS84" s="333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40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58">
        <v>18.559999999999999</v>
      </c>
      <c r="EX84" s="266"/>
      <c r="EY84" s="266"/>
      <c r="EZ84" s="266"/>
      <c r="FA84" s="266">
        <f t="shared" si="144"/>
        <v>18.559999999999999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6"/>
      <c r="HY84" s="346"/>
      <c r="HZ84" s="346"/>
      <c r="IA84" s="266">
        <f t="shared" si="167"/>
        <v>0</v>
      </c>
      <c r="IB84" s="266">
        <f t="shared" si="168"/>
        <v>0</v>
      </c>
      <c r="IC84" s="342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3"/>
      <c r="IL84" s="347"/>
      <c r="IM84" s="335">
        <f t="shared" si="172"/>
        <v>0</v>
      </c>
      <c r="IN84" s="335">
        <f t="shared" si="173"/>
        <v>0</v>
      </c>
      <c r="IO84" s="110">
        <v>0</v>
      </c>
      <c r="IP84" s="346"/>
      <c r="IQ84" s="335">
        <f t="shared" si="174"/>
        <v>0</v>
      </c>
      <c r="IR84" s="335">
        <f t="shared" si="175"/>
        <v>0</v>
      </c>
      <c r="IS84" s="341"/>
      <c r="IT84" s="341"/>
      <c r="IU84" s="344">
        <f t="shared" si="88"/>
        <v>0</v>
      </c>
      <c r="IV84" s="348">
        <f t="shared" si="89"/>
        <v>0</v>
      </c>
      <c r="IW84" s="344"/>
      <c r="IX84" s="344"/>
      <c r="IY84" s="344">
        <f t="shared" si="176"/>
        <v>0</v>
      </c>
      <c r="IZ84" s="344">
        <f t="shared" si="177"/>
        <v>0</v>
      </c>
      <c r="JA84" s="348"/>
      <c r="JB84" s="348"/>
      <c r="JC84" s="344">
        <f t="shared" si="178"/>
        <v>0</v>
      </c>
      <c r="JD84" s="344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2"/>
      <c r="F85" s="332"/>
      <c r="G85" s="266">
        <f t="shared" si="94"/>
        <v>0</v>
      </c>
      <c r="H85" s="266">
        <f t="shared" si="95"/>
        <v>0</v>
      </c>
      <c r="I85" s="333"/>
      <c r="J85" s="266"/>
      <c r="K85" s="266"/>
      <c r="L85" s="266"/>
      <c r="M85" s="266">
        <f t="shared" si="96"/>
        <v>0</v>
      </c>
      <c r="N85" s="266">
        <f t="shared" si="97"/>
        <v>0</v>
      </c>
      <c r="O85" s="358">
        <v>2.78</v>
      </c>
      <c r="P85" s="266"/>
      <c r="Q85" s="9"/>
      <c r="R85" s="266"/>
      <c r="S85" s="266">
        <f t="shared" si="98"/>
        <v>2.78</v>
      </c>
      <c r="T85" s="266">
        <f t="shared" si="99"/>
        <v>0</v>
      </c>
      <c r="U85" s="333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9"/>
      <c r="AC85" s="350"/>
      <c r="AD85" s="266"/>
      <c r="AE85" s="266">
        <f t="shared" si="102"/>
        <v>0</v>
      </c>
      <c r="AF85" s="266">
        <f t="shared" si="103"/>
        <v>0</v>
      </c>
      <c r="AG85" s="333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2"/>
      <c r="AP85" s="332"/>
      <c r="AQ85" s="266">
        <f t="shared" si="106"/>
        <v>0</v>
      </c>
      <c r="AR85" s="266">
        <f t="shared" si="107"/>
        <v>0</v>
      </c>
      <c r="AS85" s="110"/>
      <c r="AT85" s="335"/>
      <c r="AU85" s="9"/>
      <c r="AV85" s="266"/>
      <c r="AW85" s="266">
        <f t="shared" si="108"/>
        <v>0</v>
      </c>
      <c r="AX85" s="266">
        <f t="shared" si="109"/>
        <v>0</v>
      </c>
      <c r="AY85" s="336"/>
      <c r="AZ85" s="337"/>
      <c r="BA85" s="337"/>
      <c r="BB85" s="337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8"/>
      <c r="BL85" s="338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61">
        <v>0</v>
      </c>
      <c r="BX85" s="332"/>
      <c r="BY85" s="54"/>
      <c r="BZ85" s="338"/>
      <c r="CA85" s="266">
        <f t="shared" si="118"/>
        <v>0</v>
      </c>
      <c r="CB85" s="266">
        <f t="shared" si="119"/>
        <v>0</v>
      </c>
      <c r="CC85" s="334"/>
      <c r="CD85" s="9"/>
      <c r="CE85" s="339"/>
      <c r="CF85" s="339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58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4"/>
      <c r="DB85" s="332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8"/>
      <c r="DJ85" s="266"/>
      <c r="DK85" s="266">
        <f t="shared" si="130"/>
        <v>0</v>
      </c>
      <c r="DL85" s="266">
        <f t="shared" si="131"/>
        <v>0</v>
      </c>
      <c r="DM85" s="332"/>
      <c r="DN85" s="332"/>
      <c r="DO85" s="332"/>
      <c r="DP85" s="332"/>
      <c r="DQ85" s="266">
        <f t="shared" si="132"/>
        <v>0</v>
      </c>
      <c r="DR85" s="266">
        <f t="shared" si="133"/>
        <v>0</v>
      </c>
      <c r="DS85" s="333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40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58">
        <v>18.559999999999999</v>
      </c>
      <c r="EX85" s="266"/>
      <c r="EY85" s="266"/>
      <c r="EZ85" s="266"/>
      <c r="FA85" s="266">
        <f t="shared" si="144"/>
        <v>18.559999999999999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6"/>
      <c r="HY85" s="346"/>
      <c r="HZ85" s="346"/>
      <c r="IA85" s="266">
        <f t="shared" si="167"/>
        <v>0</v>
      </c>
      <c r="IB85" s="266">
        <f t="shared" si="168"/>
        <v>0</v>
      </c>
      <c r="IC85" s="342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3"/>
      <c r="IL85" s="347"/>
      <c r="IM85" s="335">
        <f t="shared" si="172"/>
        <v>0</v>
      </c>
      <c r="IN85" s="335">
        <f t="shared" si="173"/>
        <v>0</v>
      </c>
      <c r="IO85" s="110">
        <v>0</v>
      </c>
      <c r="IP85" s="346"/>
      <c r="IQ85" s="335">
        <f t="shared" si="174"/>
        <v>0</v>
      </c>
      <c r="IR85" s="335">
        <f t="shared" si="175"/>
        <v>0</v>
      </c>
      <c r="IS85" s="341"/>
      <c r="IT85" s="341"/>
      <c r="IU85" s="344">
        <f t="shared" ref="IU85:IU106" si="180">IS85</f>
        <v>0</v>
      </c>
      <c r="IV85" s="348">
        <f t="shared" ref="IV85:IV106" si="181">IT85</f>
        <v>0</v>
      </c>
      <c r="IW85" s="344"/>
      <c r="IX85" s="344"/>
      <c r="IY85" s="344">
        <f t="shared" si="176"/>
        <v>0</v>
      </c>
      <c r="IZ85" s="344">
        <f t="shared" si="177"/>
        <v>0</v>
      </c>
      <c r="JA85" s="348"/>
      <c r="JB85" s="348"/>
      <c r="JC85" s="344">
        <f t="shared" si="178"/>
        <v>0</v>
      </c>
      <c r="JD85" s="344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2"/>
      <c r="F86" s="332"/>
      <c r="G86" s="266">
        <f t="shared" si="94"/>
        <v>0</v>
      </c>
      <c r="H86" s="266">
        <f t="shared" si="95"/>
        <v>0</v>
      </c>
      <c r="I86" s="333"/>
      <c r="J86" s="266"/>
      <c r="K86" s="266"/>
      <c r="L86" s="266"/>
      <c r="M86" s="266">
        <f t="shared" si="96"/>
        <v>0</v>
      </c>
      <c r="N86" s="266">
        <f t="shared" si="97"/>
        <v>0</v>
      </c>
      <c r="O86" s="358">
        <v>2.78</v>
      </c>
      <c r="P86" s="266"/>
      <c r="Q86" s="9"/>
      <c r="R86" s="266"/>
      <c r="S86" s="266">
        <f t="shared" si="98"/>
        <v>2.78</v>
      </c>
      <c r="T86" s="266">
        <f t="shared" si="99"/>
        <v>0</v>
      </c>
      <c r="U86" s="333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9"/>
      <c r="AC86" s="350"/>
      <c r="AD86" s="266"/>
      <c r="AE86" s="266">
        <f t="shared" si="102"/>
        <v>0</v>
      </c>
      <c r="AF86" s="266">
        <f t="shared" si="103"/>
        <v>0</v>
      </c>
      <c r="AG86" s="333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2"/>
      <c r="AP86" s="332"/>
      <c r="AQ86" s="266">
        <f t="shared" si="106"/>
        <v>0</v>
      </c>
      <c r="AR86" s="266">
        <f t="shared" si="107"/>
        <v>0</v>
      </c>
      <c r="AS86" s="110"/>
      <c r="AT86" s="335"/>
      <c r="AU86" s="9"/>
      <c r="AV86" s="266"/>
      <c r="AW86" s="266">
        <f t="shared" si="108"/>
        <v>0</v>
      </c>
      <c r="AX86" s="266">
        <f t="shared" si="109"/>
        <v>0</v>
      </c>
      <c r="AY86" s="336"/>
      <c r="AZ86" s="337"/>
      <c r="BA86" s="337"/>
      <c r="BB86" s="337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8"/>
      <c r="BL86" s="338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61">
        <v>0</v>
      </c>
      <c r="BX86" s="332"/>
      <c r="BY86" s="54"/>
      <c r="BZ86" s="338"/>
      <c r="CA86" s="266">
        <f t="shared" si="118"/>
        <v>0</v>
      </c>
      <c r="CB86" s="266">
        <f t="shared" si="119"/>
        <v>0</v>
      </c>
      <c r="CC86" s="334"/>
      <c r="CD86" s="9"/>
      <c r="CE86" s="339"/>
      <c r="CF86" s="339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58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4"/>
      <c r="DB86" s="332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8"/>
      <c r="DJ86" s="266"/>
      <c r="DK86" s="266">
        <f t="shared" si="130"/>
        <v>0</v>
      </c>
      <c r="DL86" s="266">
        <f t="shared" si="131"/>
        <v>0</v>
      </c>
      <c r="DM86" s="332"/>
      <c r="DN86" s="332"/>
      <c r="DO86" s="332"/>
      <c r="DP86" s="332"/>
      <c r="DQ86" s="266">
        <f t="shared" si="132"/>
        <v>0</v>
      </c>
      <c r="DR86" s="266">
        <f t="shared" si="133"/>
        <v>0</v>
      </c>
      <c r="DS86" s="333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40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58">
        <v>18.559999999999999</v>
      </c>
      <c r="EX86" s="266"/>
      <c r="EY86" s="266"/>
      <c r="EZ86" s="266"/>
      <c r="FA86" s="266">
        <f t="shared" si="144"/>
        <v>18.559999999999999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6"/>
      <c r="HY86" s="346"/>
      <c r="HZ86" s="346"/>
      <c r="IA86" s="266">
        <f t="shared" si="167"/>
        <v>0</v>
      </c>
      <c r="IB86" s="266">
        <f t="shared" si="168"/>
        <v>0</v>
      </c>
      <c r="IC86" s="342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3"/>
      <c r="IL86" s="347"/>
      <c r="IM86" s="335">
        <f t="shared" si="172"/>
        <v>0</v>
      </c>
      <c r="IN86" s="335">
        <f t="shared" si="173"/>
        <v>0</v>
      </c>
      <c r="IO86" s="110">
        <v>0</v>
      </c>
      <c r="IP86" s="346"/>
      <c r="IQ86" s="335">
        <f t="shared" si="174"/>
        <v>0</v>
      </c>
      <c r="IR86" s="335">
        <f t="shared" si="175"/>
        <v>0</v>
      </c>
      <c r="IS86" s="341"/>
      <c r="IT86" s="341"/>
      <c r="IU86" s="344">
        <f t="shared" si="180"/>
        <v>0</v>
      </c>
      <c r="IV86" s="348">
        <f t="shared" si="181"/>
        <v>0</v>
      </c>
      <c r="IW86" s="344"/>
      <c r="IX86" s="344"/>
      <c r="IY86" s="344">
        <f t="shared" si="176"/>
        <v>0</v>
      </c>
      <c r="IZ86" s="344">
        <f t="shared" si="177"/>
        <v>0</v>
      </c>
      <c r="JA86" s="348"/>
      <c r="JB86" s="348"/>
      <c r="JC86" s="344">
        <f t="shared" si="178"/>
        <v>0</v>
      </c>
      <c r="JD86" s="344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2"/>
      <c r="F87" s="332"/>
      <c r="G87" s="266">
        <f t="shared" si="94"/>
        <v>0</v>
      </c>
      <c r="H87" s="266">
        <f t="shared" si="95"/>
        <v>0</v>
      </c>
      <c r="I87" s="333"/>
      <c r="J87" s="266"/>
      <c r="K87" s="266"/>
      <c r="L87" s="266"/>
      <c r="M87" s="266">
        <f t="shared" si="96"/>
        <v>0</v>
      </c>
      <c r="N87" s="266">
        <f t="shared" si="97"/>
        <v>0</v>
      </c>
      <c r="O87" s="358">
        <v>2.78</v>
      </c>
      <c r="P87" s="266"/>
      <c r="Q87" s="9"/>
      <c r="R87" s="266"/>
      <c r="S87" s="266">
        <f t="shared" si="98"/>
        <v>2.78</v>
      </c>
      <c r="T87" s="266">
        <f t="shared" si="99"/>
        <v>0</v>
      </c>
      <c r="U87" s="333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9"/>
      <c r="AC87" s="350"/>
      <c r="AD87" s="266"/>
      <c r="AE87" s="266">
        <f t="shared" si="102"/>
        <v>0</v>
      </c>
      <c r="AF87" s="266">
        <f t="shared" si="103"/>
        <v>0</v>
      </c>
      <c r="AG87" s="333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2"/>
      <c r="AP87" s="332"/>
      <c r="AQ87" s="266">
        <f t="shared" si="106"/>
        <v>0</v>
      </c>
      <c r="AR87" s="266">
        <f t="shared" si="107"/>
        <v>0</v>
      </c>
      <c r="AS87" s="110"/>
      <c r="AT87" s="335"/>
      <c r="AU87" s="9"/>
      <c r="AV87" s="266"/>
      <c r="AW87" s="266">
        <f t="shared" si="108"/>
        <v>0</v>
      </c>
      <c r="AX87" s="266">
        <f t="shared" si="109"/>
        <v>0</v>
      </c>
      <c r="AY87" s="336"/>
      <c r="AZ87" s="337"/>
      <c r="BA87" s="337"/>
      <c r="BB87" s="337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8"/>
      <c r="BL87" s="338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61">
        <v>0</v>
      </c>
      <c r="BX87" s="332"/>
      <c r="BY87" s="54"/>
      <c r="BZ87" s="338"/>
      <c r="CA87" s="266">
        <f t="shared" si="118"/>
        <v>0</v>
      </c>
      <c r="CB87" s="266">
        <f t="shared" si="119"/>
        <v>0</v>
      </c>
      <c r="CC87" s="334"/>
      <c r="CD87" s="9"/>
      <c r="CE87" s="339"/>
      <c r="CF87" s="339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58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4"/>
      <c r="DB87" s="332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8"/>
      <c r="DJ87" s="266"/>
      <c r="DK87" s="266">
        <f t="shared" si="130"/>
        <v>0</v>
      </c>
      <c r="DL87" s="266">
        <f t="shared" si="131"/>
        <v>0</v>
      </c>
      <c r="DM87" s="332"/>
      <c r="DN87" s="332"/>
      <c r="DO87" s="332"/>
      <c r="DP87" s="332"/>
      <c r="DQ87" s="266">
        <f t="shared" si="132"/>
        <v>0</v>
      </c>
      <c r="DR87" s="266">
        <f t="shared" si="133"/>
        <v>0</v>
      </c>
      <c r="DS87" s="333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40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58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6"/>
      <c r="HY87" s="346"/>
      <c r="HZ87" s="346"/>
      <c r="IA87" s="266">
        <f t="shared" si="167"/>
        <v>0</v>
      </c>
      <c r="IB87" s="266">
        <f t="shared" si="168"/>
        <v>0</v>
      </c>
      <c r="IC87" s="342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3"/>
      <c r="IL87" s="347"/>
      <c r="IM87" s="335">
        <f t="shared" si="172"/>
        <v>0</v>
      </c>
      <c r="IN87" s="335">
        <f t="shared" si="173"/>
        <v>0</v>
      </c>
      <c r="IO87" s="110">
        <v>0</v>
      </c>
      <c r="IP87" s="346"/>
      <c r="IQ87" s="335">
        <f t="shared" si="174"/>
        <v>0</v>
      </c>
      <c r="IR87" s="335">
        <f t="shared" si="175"/>
        <v>0</v>
      </c>
      <c r="IS87" s="341"/>
      <c r="IT87" s="341"/>
      <c r="IU87" s="344">
        <f t="shared" si="180"/>
        <v>0</v>
      </c>
      <c r="IV87" s="348">
        <f t="shared" si="181"/>
        <v>0</v>
      </c>
      <c r="IW87" s="344"/>
      <c r="IX87" s="344"/>
      <c r="IY87" s="344">
        <f t="shared" si="176"/>
        <v>0</v>
      </c>
      <c r="IZ87" s="344">
        <f t="shared" si="177"/>
        <v>0</v>
      </c>
      <c r="JA87" s="348"/>
      <c r="JB87" s="348"/>
      <c r="JC87" s="344">
        <f t="shared" si="178"/>
        <v>0</v>
      </c>
      <c r="JD87" s="344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2"/>
      <c r="F88" s="332"/>
      <c r="G88" s="266">
        <f t="shared" si="94"/>
        <v>0</v>
      </c>
      <c r="H88" s="266">
        <f t="shared" si="95"/>
        <v>0</v>
      </c>
      <c r="I88" s="333"/>
      <c r="J88" s="266"/>
      <c r="K88" s="266"/>
      <c r="L88" s="266"/>
      <c r="M88" s="266">
        <f t="shared" si="96"/>
        <v>0</v>
      </c>
      <c r="N88" s="266">
        <f t="shared" si="97"/>
        <v>0</v>
      </c>
      <c r="O88" s="358">
        <v>2.78</v>
      </c>
      <c r="P88" s="266"/>
      <c r="Q88" s="9"/>
      <c r="R88" s="266"/>
      <c r="S88" s="266">
        <f t="shared" si="98"/>
        <v>2.78</v>
      </c>
      <c r="T88" s="266">
        <f t="shared" si="99"/>
        <v>0</v>
      </c>
      <c r="U88" s="333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9"/>
      <c r="AC88" s="350"/>
      <c r="AD88" s="266"/>
      <c r="AE88" s="266">
        <f t="shared" si="102"/>
        <v>0</v>
      </c>
      <c r="AF88" s="266">
        <f t="shared" si="103"/>
        <v>0</v>
      </c>
      <c r="AG88" s="333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2"/>
      <c r="AP88" s="332"/>
      <c r="AQ88" s="266">
        <f t="shared" si="106"/>
        <v>0</v>
      </c>
      <c r="AR88" s="266">
        <f t="shared" si="107"/>
        <v>0</v>
      </c>
      <c r="AS88" s="110"/>
      <c r="AT88" s="335"/>
      <c r="AU88" s="9"/>
      <c r="AV88" s="266"/>
      <c r="AW88" s="266">
        <f t="shared" si="108"/>
        <v>0</v>
      </c>
      <c r="AX88" s="266">
        <f t="shared" si="109"/>
        <v>0</v>
      </c>
      <c r="AY88" s="336"/>
      <c r="AZ88" s="337"/>
      <c r="BA88" s="337"/>
      <c r="BB88" s="337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8"/>
      <c r="BL88" s="338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61">
        <v>0</v>
      </c>
      <c r="BX88" s="332"/>
      <c r="BY88" s="54"/>
      <c r="BZ88" s="338"/>
      <c r="CA88" s="266">
        <f t="shared" si="118"/>
        <v>0</v>
      </c>
      <c r="CB88" s="266">
        <f t="shared" si="119"/>
        <v>0</v>
      </c>
      <c r="CC88" s="334"/>
      <c r="CD88" s="9"/>
      <c r="CE88" s="339"/>
      <c r="CF88" s="339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58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4"/>
      <c r="DB88" s="332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8"/>
      <c r="DJ88" s="266"/>
      <c r="DK88" s="266">
        <f t="shared" si="130"/>
        <v>0</v>
      </c>
      <c r="DL88" s="266">
        <f t="shared" si="131"/>
        <v>0</v>
      </c>
      <c r="DM88" s="332"/>
      <c r="DN88" s="332"/>
      <c r="DO88" s="332"/>
      <c r="DP88" s="332"/>
      <c r="DQ88" s="266">
        <f t="shared" si="132"/>
        <v>0</v>
      </c>
      <c r="DR88" s="266">
        <f t="shared" si="133"/>
        <v>0</v>
      </c>
      <c r="DS88" s="333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40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58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6"/>
      <c r="HY88" s="346"/>
      <c r="HZ88" s="346"/>
      <c r="IA88" s="266">
        <f t="shared" si="167"/>
        <v>0</v>
      </c>
      <c r="IB88" s="266">
        <f t="shared" si="168"/>
        <v>0</v>
      </c>
      <c r="IC88" s="342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3"/>
      <c r="IL88" s="347"/>
      <c r="IM88" s="335">
        <f t="shared" si="172"/>
        <v>0</v>
      </c>
      <c r="IN88" s="335">
        <f t="shared" si="173"/>
        <v>0</v>
      </c>
      <c r="IO88" s="110">
        <v>0</v>
      </c>
      <c r="IP88" s="346"/>
      <c r="IQ88" s="335">
        <f t="shared" si="174"/>
        <v>0</v>
      </c>
      <c r="IR88" s="335">
        <f t="shared" si="175"/>
        <v>0</v>
      </c>
      <c r="IS88" s="341"/>
      <c r="IT88" s="341"/>
      <c r="IU88" s="344">
        <f t="shared" si="180"/>
        <v>0</v>
      </c>
      <c r="IV88" s="348">
        <f t="shared" si="181"/>
        <v>0</v>
      </c>
      <c r="IW88" s="344"/>
      <c r="IX88" s="344"/>
      <c r="IY88" s="344">
        <f t="shared" si="176"/>
        <v>0</v>
      </c>
      <c r="IZ88" s="344">
        <f t="shared" si="177"/>
        <v>0</v>
      </c>
      <c r="JA88" s="348"/>
      <c r="JB88" s="348"/>
      <c r="JC88" s="344">
        <f t="shared" si="178"/>
        <v>0</v>
      </c>
      <c r="JD88" s="344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2"/>
      <c r="F89" s="332"/>
      <c r="G89" s="266">
        <f t="shared" si="94"/>
        <v>0</v>
      </c>
      <c r="H89" s="266">
        <f t="shared" si="95"/>
        <v>0</v>
      </c>
      <c r="I89" s="333"/>
      <c r="J89" s="266"/>
      <c r="K89" s="266"/>
      <c r="L89" s="266"/>
      <c r="M89" s="266">
        <f t="shared" si="96"/>
        <v>0</v>
      </c>
      <c r="N89" s="266">
        <f t="shared" si="97"/>
        <v>0</v>
      </c>
      <c r="O89" s="358">
        <v>2.78</v>
      </c>
      <c r="P89" s="266"/>
      <c r="Q89" s="9"/>
      <c r="R89" s="266"/>
      <c r="S89" s="266">
        <f t="shared" si="98"/>
        <v>2.78</v>
      </c>
      <c r="T89" s="266">
        <f t="shared" si="99"/>
        <v>0</v>
      </c>
      <c r="U89" s="333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9"/>
      <c r="AC89" s="350"/>
      <c r="AD89" s="266"/>
      <c r="AE89" s="266">
        <f t="shared" si="102"/>
        <v>0</v>
      </c>
      <c r="AF89" s="266">
        <f t="shared" si="103"/>
        <v>0</v>
      </c>
      <c r="AG89" s="333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2"/>
      <c r="AP89" s="332"/>
      <c r="AQ89" s="266">
        <f t="shared" si="106"/>
        <v>0</v>
      </c>
      <c r="AR89" s="266">
        <f t="shared" si="107"/>
        <v>0</v>
      </c>
      <c r="AS89" s="110"/>
      <c r="AT89" s="335"/>
      <c r="AU89" s="9"/>
      <c r="AV89" s="266"/>
      <c r="AW89" s="266">
        <f t="shared" si="108"/>
        <v>0</v>
      </c>
      <c r="AX89" s="266">
        <f t="shared" si="109"/>
        <v>0</v>
      </c>
      <c r="AY89" s="336"/>
      <c r="AZ89" s="337"/>
      <c r="BA89" s="337"/>
      <c r="BB89" s="337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8"/>
      <c r="BL89" s="338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61">
        <v>0</v>
      </c>
      <c r="BX89" s="332"/>
      <c r="BY89" s="54"/>
      <c r="BZ89" s="338"/>
      <c r="CA89" s="266">
        <f t="shared" si="118"/>
        <v>0</v>
      </c>
      <c r="CB89" s="266">
        <f t="shared" si="119"/>
        <v>0</v>
      </c>
      <c r="CC89" s="334"/>
      <c r="CD89" s="9"/>
      <c r="CE89" s="339"/>
      <c r="CF89" s="339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58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4"/>
      <c r="DB89" s="332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8"/>
      <c r="DJ89" s="266"/>
      <c r="DK89" s="266">
        <f t="shared" si="130"/>
        <v>0</v>
      </c>
      <c r="DL89" s="266">
        <f t="shared" si="131"/>
        <v>0</v>
      </c>
      <c r="DM89" s="332"/>
      <c r="DN89" s="332"/>
      <c r="DO89" s="332"/>
      <c r="DP89" s="332"/>
      <c r="DQ89" s="266">
        <f t="shared" si="132"/>
        <v>0</v>
      </c>
      <c r="DR89" s="266">
        <f t="shared" si="133"/>
        <v>0</v>
      </c>
      <c r="DS89" s="333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40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58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6"/>
      <c r="HY89" s="346"/>
      <c r="HZ89" s="346"/>
      <c r="IA89" s="266">
        <f t="shared" si="167"/>
        <v>0</v>
      </c>
      <c r="IB89" s="266">
        <f t="shared" si="168"/>
        <v>0</v>
      </c>
      <c r="IC89" s="342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3"/>
      <c r="IL89" s="347"/>
      <c r="IM89" s="335">
        <f t="shared" si="172"/>
        <v>0</v>
      </c>
      <c r="IN89" s="335">
        <f t="shared" si="173"/>
        <v>0</v>
      </c>
      <c r="IO89" s="110">
        <v>0</v>
      </c>
      <c r="IP89" s="346"/>
      <c r="IQ89" s="335">
        <f t="shared" si="174"/>
        <v>0</v>
      </c>
      <c r="IR89" s="335">
        <f t="shared" si="175"/>
        <v>0</v>
      </c>
      <c r="IS89" s="341"/>
      <c r="IT89" s="341"/>
      <c r="IU89" s="344">
        <f t="shared" si="180"/>
        <v>0</v>
      </c>
      <c r="IV89" s="348">
        <f t="shared" si="181"/>
        <v>0</v>
      </c>
      <c r="IW89" s="344"/>
      <c r="IX89" s="344"/>
      <c r="IY89" s="344">
        <f t="shared" si="176"/>
        <v>0</v>
      </c>
      <c r="IZ89" s="344">
        <f t="shared" si="177"/>
        <v>0</v>
      </c>
      <c r="JA89" s="348"/>
      <c r="JB89" s="348"/>
      <c r="JC89" s="344">
        <f t="shared" si="178"/>
        <v>0</v>
      </c>
      <c r="JD89" s="344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2"/>
      <c r="F90" s="332"/>
      <c r="G90" s="266">
        <f t="shared" si="94"/>
        <v>0</v>
      </c>
      <c r="H90" s="266">
        <f t="shared" si="95"/>
        <v>0</v>
      </c>
      <c r="I90" s="333"/>
      <c r="J90" s="266"/>
      <c r="K90" s="266"/>
      <c r="L90" s="266"/>
      <c r="M90" s="266">
        <f t="shared" si="96"/>
        <v>0</v>
      </c>
      <c r="N90" s="266">
        <f t="shared" si="97"/>
        <v>0</v>
      </c>
      <c r="O90" s="358">
        <v>2.78</v>
      </c>
      <c r="P90" s="266"/>
      <c r="Q90" s="9"/>
      <c r="R90" s="266"/>
      <c r="S90" s="266">
        <f t="shared" si="98"/>
        <v>2.78</v>
      </c>
      <c r="T90" s="266">
        <f t="shared" si="99"/>
        <v>0</v>
      </c>
      <c r="U90" s="333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9"/>
      <c r="AC90" s="350"/>
      <c r="AD90" s="266"/>
      <c r="AE90" s="266">
        <f t="shared" si="102"/>
        <v>0</v>
      </c>
      <c r="AF90" s="266">
        <f t="shared" si="103"/>
        <v>0</v>
      </c>
      <c r="AG90" s="333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2"/>
      <c r="AP90" s="332"/>
      <c r="AQ90" s="266">
        <f t="shared" si="106"/>
        <v>0</v>
      </c>
      <c r="AR90" s="266">
        <f t="shared" si="107"/>
        <v>0</v>
      </c>
      <c r="AS90" s="110"/>
      <c r="AT90" s="335"/>
      <c r="AU90" s="9"/>
      <c r="AV90" s="266"/>
      <c r="AW90" s="266">
        <f t="shared" si="108"/>
        <v>0</v>
      </c>
      <c r="AX90" s="266">
        <f t="shared" si="109"/>
        <v>0</v>
      </c>
      <c r="AY90" s="336"/>
      <c r="AZ90" s="337"/>
      <c r="BA90" s="337"/>
      <c r="BB90" s="337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8"/>
      <c r="BL90" s="338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61">
        <v>0</v>
      </c>
      <c r="BX90" s="332"/>
      <c r="BY90" s="54"/>
      <c r="BZ90" s="338"/>
      <c r="CA90" s="266">
        <f t="shared" si="118"/>
        <v>0</v>
      </c>
      <c r="CB90" s="266">
        <f t="shared" si="119"/>
        <v>0</v>
      </c>
      <c r="CC90" s="334"/>
      <c r="CD90" s="9"/>
      <c r="CE90" s="339"/>
      <c r="CF90" s="339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58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4"/>
      <c r="DB90" s="332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8"/>
      <c r="DJ90" s="266"/>
      <c r="DK90" s="266">
        <f t="shared" si="130"/>
        <v>0</v>
      </c>
      <c r="DL90" s="266">
        <f t="shared" si="131"/>
        <v>0</v>
      </c>
      <c r="DM90" s="332"/>
      <c r="DN90" s="332"/>
      <c r="DO90" s="332"/>
      <c r="DP90" s="332"/>
      <c r="DQ90" s="266">
        <f t="shared" si="132"/>
        <v>0</v>
      </c>
      <c r="DR90" s="266">
        <f t="shared" si="133"/>
        <v>0</v>
      </c>
      <c r="DS90" s="333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40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58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6"/>
      <c r="HY90" s="346"/>
      <c r="HZ90" s="346"/>
      <c r="IA90" s="266">
        <f t="shared" si="167"/>
        <v>0</v>
      </c>
      <c r="IB90" s="266">
        <f t="shared" si="168"/>
        <v>0</v>
      </c>
      <c r="IC90" s="342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3"/>
      <c r="IL90" s="347"/>
      <c r="IM90" s="335">
        <f t="shared" si="172"/>
        <v>0</v>
      </c>
      <c r="IN90" s="335">
        <f t="shared" si="173"/>
        <v>0</v>
      </c>
      <c r="IO90" s="110">
        <v>0</v>
      </c>
      <c r="IP90" s="346"/>
      <c r="IQ90" s="335">
        <f t="shared" si="174"/>
        <v>0</v>
      </c>
      <c r="IR90" s="335">
        <f t="shared" si="175"/>
        <v>0</v>
      </c>
      <c r="IS90" s="341"/>
      <c r="IT90" s="341"/>
      <c r="IU90" s="344">
        <f t="shared" si="180"/>
        <v>0</v>
      </c>
      <c r="IV90" s="348">
        <f t="shared" si="181"/>
        <v>0</v>
      </c>
      <c r="IW90" s="344"/>
      <c r="IX90" s="344"/>
      <c r="IY90" s="344">
        <f t="shared" si="176"/>
        <v>0</v>
      </c>
      <c r="IZ90" s="344">
        <f t="shared" si="177"/>
        <v>0</v>
      </c>
      <c r="JA90" s="348"/>
      <c r="JB90" s="348"/>
      <c r="JC90" s="344">
        <f t="shared" si="178"/>
        <v>0</v>
      </c>
      <c r="JD90" s="344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2"/>
      <c r="F91" s="332"/>
      <c r="G91" s="266">
        <f t="shared" si="94"/>
        <v>0</v>
      </c>
      <c r="H91" s="266">
        <f t="shared" si="95"/>
        <v>0</v>
      </c>
      <c r="I91" s="333"/>
      <c r="J91" s="266"/>
      <c r="K91" s="266"/>
      <c r="L91" s="266"/>
      <c r="M91" s="266">
        <f t="shared" si="96"/>
        <v>0</v>
      </c>
      <c r="N91" s="266">
        <f t="shared" si="97"/>
        <v>0</v>
      </c>
      <c r="O91" s="358">
        <v>2.78</v>
      </c>
      <c r="P91" s="266"/>
      <c r="Q91" s="9"/>
      <c r="R91" s="266"/>
      <c r="S91" s="266">
        <f t="shared" si="98"/>
        <v>2.78</v>
      </c>
      <c r="T91" s="266">
        <f t="shared" si="99"/>
        <v>0</v>
      </c>
      <c r="U91" s="333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9"/>
      <c r="AC91" s="350"/>
      <c r="AD91" s="266"/>
      <c r="AE91" s="266">
        <f t="shared" si="102"/>
        <v>0</v>
      </c>
      <c r="AF91" s="266">
        <f t="shared" si="103"/>
        <v>0</v>
      </c>
      <c r="AG91" s="333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2"/>
      <c r="AP91" s="332"/>
      <c r="AQ91" s="266">
        <f t="shared" si="106"/>
        <v>0</v>
      </c>
      <c r="AR91" s="266">
        <f t="shared" si="107"/>
        <v>0</v>
      </c>
      <c r="AS91" s="110"/>
      <c r="AT91" s="335"/>
      <c r="AU91" s="9"/>
      <c r="AV91" s="266"/>
      <c r="AW91" s="266">
        <f t="shared" si="108"/>
        <v>0</v>
      </c>
      <c r="AX91" s="266">
        <f t="shared" si="109"/>
        <v>0</v>
      </c>
      <c r="AY91" s="336"/>
      <c r="AZ91" s="337"/>
      <c r="BA91" s="337"/>
      <c r="BB91" s="337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8"/>
      <c r="BL91" s="338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61">
        <v>0</v>
      </c>
      <c r="BX91" s="332"/>
      <c r="BY91" s="54"/>
      <c r="BZ91" s="338"/>
      <c r="CA91" s="266">
        <f t="shared" si="118"/>
        <v>0</v>
      </c>
      <c r="CB91" s="266">
        <f t="shared" si="119"/>
        <v>0</v>
      </c>
      <c r="CC91" s="334"/>
      <c r="CD91" s="9"/>
      <c r="CE91" s="339"/>
      <c r="CF91" s="339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58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4"/>
      <c r="DB91" s="332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8"/>
      <c r="DJ91" s="266"/>
      <c r="DK91" s="266">
        <f t="shared" si="130"/>
        <v>0</v>
      </c>
      <c r="DL91" s="266">
        <f t="shared" si="131"/>
        <v>0</v>
      </c>
      <c r="DM91" s="332"/>
      <c r="DN91" s="332"/>
      <c r="DO91" s="332"/>
      <c r="DP91" s="332"/>
      <c r="DQ91" s="266">
        <f t="shared" si="132"/>
        <v>0</v>
      </c>
      <c r="DR91" s="266">
        <f t="shared" si="133"/>
        <v>0</v>
      </c>
      <c r="DS91" s="333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40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58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6"/>
      <c r="HY91" s="346"/>
      <c r="HZ91" s="346"/>
      <c r="IA91" s="266">
        <f t="shared" si="167"/>
        <v>0</v>
      </c>
      <c r="IB91" s="266">
        <f t="shared" si="168"/>
        <v>0</v>
      </c>
      <c r="IC91" s="342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3"/>
      <c r="IL91" s="347"/>
      <c r="IM91" s="335">
        <f t="shared" si="172"/>
        <v>0</v>
      </c>
      <c r="IN91" s="335">
        <f t="shared" si="173"/>
        <v>0</v>
      </c>
      <c r="IO91" s="110">
        <v>0</v>
      </c>
      <c r="IP91" s="346"/>
      <c r="IQ91" s="335">
        <f t="shared" si="174"/>
        <v>0</v>
      </c>
      <c r="IR91" s="335">
        <f t="shared" si="175"/>
        <v>0</v>
      </c>
      <c r="IS91" s="341"/>
      <c r="IT91" s="341"/>
      <c r="IU91" s="344">
        <f t="shared" si="180"/>
        <v>0</v>
      </c>
      <c r="IV91" s="348">
        <f t="shared" si="181"/>
        <v>0</v>
      </c>
      <c r="IW91" s="344"/>
      <c r="IX91" s="344"/>
      <c r="IY91" s="344">
        <f t="shared" si="176"/>
        <v>0</v>
      </c>
      <c r="IZ91" s="344">
        <f t="shared" si="177"/>
        <v>0</v>
      </c>
      <c r="JA91" s="348"/>
      <c r="JB91" s="348"/>
      <c r="JC91" s="344">
        <f t="shared" si="178"/>
        <v>0</v>
      </c>
      <c r="JD91" s="344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2"/>
      <c r="F92" s="332"/>
      <c r="G92" s="266">
        <f t="shared" si="94"/>
        <v>0</v>
      </c>
      <c r="H92" s="266">
        <f t="shared" si="95"/>
        <v>0</v>
      </c>
      <c r="I92" s="333"/>
      <c r="J92" s="266"/>
      <c r="K92" s="266"/>
      <c r="L92" s="266"/>
      <c r="M92" s="266">
        <f t="shared" si="96"/>
        <v>0</v>
      </c>
      <c r="N92" s="266">
        <f t="shared" si="97"/>
        <v>0</v>
      </c>
      <c r="O92" s="358">
        <v>2.78</v>
      </c>
      <c r="P92" s="266"/>
      <c r="Q92" s="9"/>
      <c r="R92" s="266"/>
      <c r="S92" s="266">
        <f t="shared" si="98"/>
        <v>2.78</v>
      </c>
      <c r="T92" s="266">
        <f t="shared" si="99"/>
        <v>0</v>
      </c>
      <c r="U92" s="333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9"/>
      <c r="AC92" s="350"/>
      <c r="AD92" s="266"/>
      <c r="AE92" s="266">
        <f t="shared" si="102"/>
        <v>0</v>
      </c>
      <c r="AF92" s="266">
        <f t="shared" si="103"/>
        <v>0</v>
      </c>
      <c r="AG92" s="333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2"/>
      <c r="AP92" s="332"/>
      <c r="AQ92" s="266">
        <f t="shared" si="106"/>
        <v>0</v>
      </c>
      <c r="AR92" s="266">
        <f t="shared" si="107"/>
        <v>0</v>
      </c>
      <c r="AS92" s="110"/>
      <c r="AT92" s="335"/>
      <c r="AU92" s="9"/>
      <c r="AV92" s="266"/>
      <c r="AW92" s="266">
        <f t="shared" si="108"/>
        <v>0</v>
      </c>
      <c r="AX92" s="266">
        <f t="shared" si="109"/>
        <v>0</v>
      </c>
      <c r="AY92" s="336"/>
      <c r="AZ92" s="337"/>
      <c r="BA92" s="337"/>
      <c r="BB92" s="337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8"/>
      <c r="BL92" s="338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61">
        <v>0</v>
      </c>
      <c r="BX92" s="332"/>
      <c r="BY92" s="54"/>
      <c r="BZ92" s="338"/>
      <c r="CA92" s="266">
        <f t="shared" si="118"/>
        <v>0</v>
      </c>
      <c r="CB92" s="266">
        <f t="shared" si="119"/>
        <v>0</v>
      </c>
      <c r="CC92" s="334"/>
      <c r="CD92" s="9"/>
      <c r="CE92" s="339"/>
      <c r="CF92" s="339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58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4"/>
      <c r="DB92" s="332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8"/>
      <c r="DJ92" s="266"/>
      <c r="DK92" s="266">
        <f t="shared" si="130"/>
        <v>0</v>
      </c>
      <c r="DL92" s="266">
        <f t="shared" si="131"/>
        <v>0</v>
      </c>
      <c r="DM92" s="332"/>
      <c r="DN92" s="332"/>
      <c r="DO92" s="332"/>
      <c r="DP92" s="332"/>
      <c r="DQ92" s="266">
        <f t="shared" si="132"/>
        <v>0</v>
      </c>
      <c r="DR92" s="266">
        <f t="shared" si="133"/>
        <v>0</v>
      </c>
      <c r="DS92" s="333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40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58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6"/>
      <c r="HY92" s="346"/>
      <c r="HZ92" s="346"/>
      <c r="IA92" s="266">
        <f t="shared" si="167"/>
        <v>0</v>
      </c>
      <c r="IB92" s="266">
        <f t="shared" si="168"/>
        <v>0</v>
      </c>
      <c r="IC92" s="342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3"/>
      <c r="IL92" s="347"/>
      <c r="IM92" s="335">
        <f t="shared" si="172"/>
        <v>0</v>
      </c>
      <c r="IN92" s="335">
        <f t="shared" si="173"/>
        <v>0</v>
      </c>
      <c r="IO92" s="110">
        <v>0</v>
      </c>
      <c r="IP92" s="346"/>
      <c r="IQ92" s="335">
        <f t="shared" si="174"/>
        <v>0</v>
      </c>
      <c r="IR92" s="335">
        <f t="shared" si="175"/>
        <v>0</v>
      </c>
      <c r="IS92" s="341"/>
      <c r="IT92" s="341"/>
      <c r="IU92" s="344">
        <f t="shared" si="180"/>
        <v>0</v>
      </c>
      <c r="IV92" s="348">
        <f t="shared" si="181"/>
        <v>0</v>
      </c>
      <c r="IW92" s="344"/>
      <c r="IX92" s="344"/>
      <c r="IY92" s="344">
        <f t="shared" si="176"/>
        <v>0</v>
      </c>
      <c r="IZ92" s="344">
        <f t="shared" si="177"/>
        <v>0</v>
      </c>
      <c r="JA92" s="348"/>
      <c r="JB92" s="348"/>
      <c r="JC92" s="344">
        <f t="shared" si="178"/>
        <v>0</v>
      </c>
      <c r="JD92" s="344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2"/>
      <c r="F93" s="332"/>
      <c r="G93" s="266">
        <f t="shared" si="94"/>
        <v>0</v>
      </c>
      <c r="H93" s="266">
        <f t="shared" si="95"/>
        <v>0</v>
      </c>
      <c r="I93" s="333"/>
      <c r="J93" s="266"/>
      <c r="K93" s="266"/>
      <c r="L93" s="266"/>
      <c r="M93" s="266">
        <f t="shared" si="96"/>
        <v>0</v>
      </c>
      <c r="N93" s="266">
        <f t="shared" si="97"/>
        <v>0</v>
      </c>
      <c r="O93" s="358">
        <v>2.78</v>
      </c>
      <c r="P93" s="266"/>
      <c r="Q93" s="9"/>
      <c r="R93" s="266"/>
      <c r="S93" s="266">
        <f t="shared" si="98"/>
        <v>2.78</v>
      </c>
      <c r="T93" s="266">
        <f t="shared" si="99"/>
        <v>0</v>
      </c>
      <c r="U93" s="333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9"/>
      <c r="AC93" s="350"/>
      <c r="AD93" s="266"/>
      <c r="AE93" s="266">
        <f t="shared" si="102"/>
        <v>0</v>
      </c>
      <c r="AF93" s="266">
        <f t="shared" si="103"/>
        <v>0</v>
      </c>
      <c r="AG93" s="333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2"/>
      <c r="AP93" s="332"/>
      <c r="AQ93" s="266">
        <f t="shared" si="106"/>
        <v>0</v>
      </c>
      <c r="AR93" s="266">
        <f t="shared" si="107"/>
        <v>0</v>
      </c>
      <c r="AS93" s="110"/>
      <c r="AT93" s="335"/>
      <c r="AU93" s="9"/>
      <c r="AV93" s="266"/>
      <c r="AW93" s="266">
        <f t="shared" si="108"/>
        <v>0</v>
      </c>
      <c r="AX93" s="266">
        <f t="shared" si="109"/>
        <v>0</v>
      </c>
      <c r="AY93" s="336"/>
      <c r="AZ93" s="337"/>
      <c r="BA93" s="337"/>
      <c r="BB93" s="337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8"/>
      <c r="BL93" s="338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61">
        <v>0</v>
      </c>
      <c r="BX93" s="332"/>
      <c r="BY93" s="54"/>
      <c r="BZ93" s="338"/>
      <c r="CA93" s="266">
        <f t="shared" si="118"/>
        <v>0</v>
      </c>
      <c r="CB93" s="266">
        <f t="shared" si="119"/>
        <v>0</v>
      </c>
      <c r="CC93" s="334"/>
      <c r="CD93" s="9"/>
      <c r="CE93" s="339"/>
      <c r="CF93" s="339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58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4"/>
      <c r="DB93" s="332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8"/>
      <c r="DJ93" s="266"/>
      <c r="DK93" s="266">
        <f t="shared" si="130"/>
        <v>0</v>
      </c>
      <c r="DL93" s="266">
        <f t="shared" si="131"/>
        <v>0</v>
      </c>
      <c r="DM93" s="332"/>
      <c r="DN93" s="332"/>
      <c r="DO93" s="332"/>
      <c r="DP93" s="332"/>
      <c r="DQ93" s="266">
        <f t="shared" si="132"/>
        <v>0</v>
      </c>
      <c r="DR93" s="266">
        <f t="shared" si="133"/>
        <v>0</v>
      </c>
      <c r="DS93" s="333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40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58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6"/>
      <c r="HY93" s="346"/>
      <c r="HZ93" s="346"/>
      <c r="IA93" s="266">
        <f t="shared" si="167"/>
        <v>0</v>
      </c>
      <c r="IB93" s="266">
        <f t="shared" si="168"/>
        <v>0</v>
      </c>
      <c r="IC93" s="342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3"/>
      <c r="IL93" s="347"/>
      <c r="IM93" s="335">
        <f t="shared" si="172"/>
        <v>0</v>
      </c>
      <c r="IN93" s="335">
        <f t="shared" si="173"/>
        <v>0</v>
      </c>
      <c r="IO93" s="110">
        <v>0</v>
      </c>
      <c r="IP93" s="346"/>
      <c r="IQ93" s="335">
        <f t="shared" si="174"/>
        <v>0</v>
      </c>
      <c r="IR93" s="335">
        <f t="shared" si="175"/>
        <v>0</v>
      </c>
      <c r="IS93" s="341"/>
      <c r="IT93" s="341"/>
      <c r="IU93" s="344">
        <f t="shared" si="180"/>
        <v>0</v>
      </c>
      <c r="IV93" s="348">
        <f t="shared" si="181"/>
        <v>0</v>
      </c>
      <c r="IW93" s="344"/>
      <c r="IX93" s="344"/>
      <c r="IY93" s="344">
        <f t="shared" si="176"/>
        <v>0</v>
      </c>
      <c r="IZ93" s="344">
        <f t="shared" si="177"/>
        <v>0</v>
      </c>
      <c r="JA93" s="348"/>
      <c r="JB93" s="348"/>
      <c r="JC93" s="344">
        <f t="shared" si="178"/>
        <v>0</v>
      </c>
      <c r="JD93" s="344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2"/>
      <c r="F94" s="332"/>
      <c r="G94" s="266">
        <f t="shared" si="94"/>
        <v>0</v>
      </c>
      <c r="H94" s="266">
        <f t="shared" si="95"/>
        <v>0</v>
      </c>
      <c r="I94" s="333"/>
      <c r="J94" s="266"/>
      <c r="K94" s="266"/>
      <c r="L94" s="266"/>
      <c r="M94" s="266">
        <f t="shared" si="96"/>
        <v>0</v>
      </c>
      <c r="N94" s="266">
        <f t="shared" si="97"/>
        <v>0</v>
      </c>
      <c r="O94" s="358">
        <v>2.78</v>
      </c>
      <c r="P94" s="266"/>
      <c r="Q94" s="9"/>
      <c r="R94" s="266"/>
      <c r="S94" s="266">
        <f t="shared" si="98"/>
        <v>2.78</v>
      </c>
      <c r="T94" s="266">
        <f t="shared" si="99"/>
        <v>0</v>
      </c>
      <c r="U94" s="333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9"/>
      <c r="AC94" s="350"/>
      <c r="AD94" s="266"/>
      <c r="AE94" s="266">
        <f t="shared" si="102"/>
        <v>0</v>
      </c>
      <c r="AF94" s="266">
        <f t="shared" si="103"/>
        <v>0</v>
      </c>
      <c r="AG94" s="333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2"/>
      <c r="AP94" s="332"/>
      <c r="AQ94" s="266">
        <f t="shared" si="106"/>
        <v>0</v>
      </c>
      <c r="AR94" s="266">
        <f t="shared" si="107"/>
        <v>0</v>
      </c>
      <c r="AS94" s="110"/>
      <c r="AT94" s="335"/>
      <c r="AU94" s="9"/>
      <c r="AV94" s="266"/>
      <c r="AW94" s="266">
        <f t="shared" si="108"/>
        <v>0</v>
      </c>
      <c r="AX94" s="266">
        <f t="shared" si="109"/>
        <v>0</v>
      </c>
      <c r="AY94" s="336"/>
      <c r="AZ94" s="337"/>
      <c r="BA94" s="337"/>
      <c r="BB94" s="337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8"/>
      <c r="BL94" s="338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61">
        <v>0</v>
      </c>
      <c r="BX94" s="332"/>
      <c r="BY94" s="54"/>
      <c r="BZ94" s="338"/>
      <c r="CA94" s="266">
        <f t="shared" si="118"/>
        <v>0</v>
      </c>
      <c r="CB94" s="266">
        <f t="shared" si="119"/>
        <v>0</v>
      </c>
      <c r="CC94" s="334"/>
      <c r="CD94" s="9"/>
      <c r="CE94" s="339"/>
      <c r="CF94" s="339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58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4"/>
      <c r="DB94" s="332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8"/>
      <c r="DJ94" s="266"/>
      <c r="DK94" s="266">
        <f t="shared" si="130"/>
        <v>0</v>
      </c>
      <c r="DL94" s="266">
        <f t="shared" si="131"/>
        <v>0</v>
      </c>
      <c r="DM94" s="332"/>
      <c r="DN94" s="332"/>
      <c r="DO94" s="332"/>
      <c r="DP94" s="332"/>
      <c r="DQ94" s="266">
        <f t="shared" si="132"/>
        <v>0</v>
      </c>
      <c r="DR94" s="266">
        <f t="shared" si="133"/>
        <v>0</v>
      </c>
      <c r="DS94" s="333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40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58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6"/>
      <c r="HY94" s="346"/>
      <c r="HZ94" s="346"/>
      <c r="IA94" s="266">
        <f t="shared" si="167"/>
        <v>0</v>
      </c>
      <c r="IB94" s="266">
        <f t="shared" si="168"/>
        <v>0</v>
      </c>
      <c r="IC94" s="342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3"/>
      <c r="IL94" s="347"/>
      <c r="IM94" s="335">
        <f t="shared" si="172"/>
        <v>0</v>
      </c>
      <c r="IN94" s="335">
        <f t="shared" si="173"/>
        <v>0</v>
      </c>
      <c r="IO94" s="110">
        <v>0</v>
      </c>
      <c r="IP94" s="346"/>
      <c r="IQ94" s="335">
        <f t="shared" si="174"/>
        <v>0</v>
      </c>
      <c r="IR94" s="335">
        <f t="shared" si="175"/>
        <v>0</v>
      </c>
      <c r="IS94" s="341"/>
      <c r="IT94" s="341"/>
      <c r="IU94" s="344">
        <f t="shared" si="180"/>
        <v>0</v>
      </c>
      <c r="IV94" s="348">
        <f t="shared" si="181"/>
        <v>0</v>
      </c>
      <c r="IW94" s="344"/>
      <c r="IX94" s="344"/>
      <c r="IY94" s="344">
        <f t="shared" si="176"/>
        <v>0</v>
      </c>
      <c r="IZ94" s="344">
        <f t="shared" si="177"/>
        <v>0</v>
      </c>
      <c r="JA94" s="348"/>
      <c r="JB94" s="348"/>
      <c r="JC94" s="344">
        <f t="shared" si="178"/>
        <v>0</v>
      </c>
      <c r="JD94" s="344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2"/>
      <c r="F95" s="332"/>
      <c r="G95" s="266">
        <f t="shared" si="94"/>
        <v>0</v>
      </c>
      <c r="H95" s="266">
        <f t="shared" si="95"/>
        <v>0</v>
      </c>
      <c r="I95" s="333"/>
      <c r="J95" s="266"/>
      <c r="K95" s="266"/>
      <c r="L95" s="266"/>
      <c r="M95" s="266">
        <f t="shared" si="96"/>
        <v>0</v>
      </c>
      <c r="N95" s="266">
        <f t="shared" si="97"/>
        <v>0</v>
      </c>
      <c r="O95" s="358">
        <v>2.78</v>
      </c>
      <c r="P95" s="266"/>
      <c r="Q95" s="9"/>
      <c r="R95" s="266"/>
      <c r="S95" s="266">
        <f t="shared" si="98"/>
        <v>2.78</v>
      </c>
      <c r="T95" s="266">
        <f t="shared" si="99"/>
        <v>0</v>
      </c>
      <c r="U95" s="333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9"/>
      <c r="AC95" s="350"/>
      <c r="AD95" s="266"/>
      <c r="AE95" s="266">
        <f t="shared" si="102"/>
        <v>0</v>
      </c>
      <c r="AF95" s="266">
        <f t="shared" si="103"/>
        <v>0</v>
      </c>
      <c r="AG95" s="333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2"/>
      <c r="AP95" s="332"/>
      <c r="AQ95" s="266">
        <f t="shared" si="106"/>
        <v>0</v>
      </c>
      <c r="AR95" s="266">
        <f t="shared" si="107"/>
        <v>0</v>
      </c>
      <c r="AS95" s="110"/>
      <c r="AT95" s="335"/>
      <c r="AU95" s="9"/>
      <c r="AV95" s="266"/>
      <c r="AW95" s="266">
        <f t="shared" si="108"/>
        <v>0</v>
      </c>
      <c r="AX95" s="266">
        <f t="shared" si="109"/>
        <v>0</v>
      </c>
      <c r="AY95" s="336"/>
      <c r="AZ95" s="337"/>
      <c r="BA95" s="337"/>
      <c r="BB95" s="337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8"/>
      <c r="BL95" s="338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61">
        <v>0</v>
      </c>
      <c r="BX95" s="332"/>
      <c r="BY95" s="54"/>
      <c r="BZ95" s="338"/>
      <c r="CA95" s="266">
        <f t="shared" si="118"/>
        <v>0</v>
      </c>
      <c r="CB95" s="266">
        <f t="shared" si="119"/>
        <v>0</v>
      </c>
      <c r="CC95" s="334"/>
      <c r="CD95" s="9"/>
      <c r="CE95" s="339"/>
      <c r="CF95" s="339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58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4"/>
      <c r="DB95" s="332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8"/>
      <c r="DJ95" s="266"/>
      <c r="DK95" s="266">
        <f t="shared" si="130"/>
        <v>0</v>
      </c>
      <c r="DL95" s="266">
        <f t="shared" si="131"/>
        <v>0</v>
      </c>
      <c r="DM95" s="332"/>
      <c r="DN95" s="332"/>
      <c r="DO95" s="332"/>
      <c r="DP95" s="332"/>
      <c r="DQ95" s="266">
        <f t="shared" si="132"/>
        <v>0</v>
      </c>
      <c r="DR95" s="266">
        <f t="shared" si="133"/>
        <v>0</v>
      </c>
      <c r="DS95" s="333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40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58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6"/>
      <c r="HY95" s="346"/>
      <c r="HZ95" s="346"/>
      <c r="IA95" s="266">
        <f t="shared" si="167"/>
        <v>0</v>
      </c>
      <c r="IB95" s="266">
        <f t="shared" si="168"/>
        <v>0</v>
      </c>
      <c r="IC95" s="342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3"/>
      <c r="IL95" s="347"/>
      <c r="IM95" s="335">
        <f t="shared" si="172"/>
        <v>0</v>
      </c>
      <c r="IN95" s="335">
        <f t="shared" si="173"/>
        <v>0</v>
      </c>
      <c r="IO95" s="110">
        <v>0</v>
      </c>
      <c r="IP95" s="346"/>
      <c r="IQ95" s="335">
        <f t="shared" si="174"/>
        <v>0</v>
      </c>
      <c r="IR95" s="335">
        <f t="shared" si="175"/>
        <v>0</v>
      </c>
      <c r="IS95" s="341"/>
      <c r="IT95" s="341"/>
      <c r="IU95" s="344">
        <f t="shared" si="180"/>
        <v>0</v>
      </c>
      <c r="IV95" s="348">
        <f t="shared" si="181"/>
        <v>0</v>
      </c>
      <c r="IW95" s="344"/>
      <c r="IX95" s="344"/>
      <c r="IY95" s="344">
        <f t="shared" si="176"/>
        <v>0</v>
      </c>
      <c r="IZ95" s="344">
        <f t="shared" si="177"/>
        <v>0</v>
      </c>
      <c r="JA95" s="348"/>
      <c r="JB95" s="348"/>
      <c r="JC95" s="344">
        <f t="shared" si="178"/>
        <v>0</v>
      </c>
      <c r="JD95" s="344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2"/>
      <c r="F96" s="332"/>
      <c r="G96" s="266">
        <f t="shared" si="94"/>
        <v>0</v>
      </c>
      <c r="H96" s="266">
        <f t="shared" si="95"/>
        <v>0</v>
      </c>
      <c r="I96" s="333"/>
      <c r="J96" s="266"/>
      <c r="K96" s="266"/>
      <c r="L96" s="266"/>
      <c r="M96" s="266">
        <f t="shared" si="96"/>
        <v>0</v>
      </c>
      <c r="N96" s="266">
        <f t="shared" si="97"/>
        <v>0</v>
      </c>
      <c r="O96" s="358">
        <v>2.78</v>
      </c>
      <c r="P96" s="266"/>
      <c r="Q96" s="9"/>
      <c r="R96" s="266"/>
      <c r="S96" s="266">
        <f t="shared" si="98"/>
        <v>2.78</v>
      </c>
      <c r="T96" s="266">
        <f t="shared" si="99"/>
        <v>0</v>
      </c>
      <c r="U96" s="333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9"/>
      <c r="AC96" s="350"/>
      <c r="AD96" s="266"/>
      <c r="AE96" s="266">
        <f t="shared" si="102"/>
        <v>0</v>
      </c>
      <c r="AF96" s="266">
        <f t="shared" si="103"/>
        <v>0</v>
      </c>
      <c r="AG96" s="333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2"/>
      <c r="AP96" s="332"/>
      <c r="AQ96" s="266">
        <f t="shared" si="106"/>
        <v>0</v>
      </c>
      <c r="AR96" s="266">
        <f t="shared" si="107"/>
        <v>0</v>
      </c>
      <c r="AS96" s="110"/>
      <c r="AT96" s="335"/>
      <c r="AU96" s="9"/>
      <c r="AV96" s="266"/>
      <c r="AW96" s="266">
        <f t="shared" si="108"/>
        <v>0</v>
      </c>
      <c r="AX96" s="266">
        <f t="shared" si="109"/>
        <v>0</v>
      </c>
      <c r="AY96" s="336"/>
      <c r="AZ96" s="337"/>
      <c r="BA96" s="337"/>
      <c r="BB96" s="337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8"/>
      <c r="BL96" s="338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61">
        <v>35.159999999999997</v>
      </c>
      <c r="BX96" s="332"/>
      <c r="BY96" s="54"/>
      <c r="BZ96" s="338"/>
      <c r="CA96" s="266">
        <f t="shared" si="118"/>
        <v>35.159999999999997</v>
      </c>
      <c r="CB96" s="266">
        <f t="shared" si="119"/>
        <v>0</v>
      </c>
      <c r="CC96" s="334"/>
      <c r="CD96" s="9"/>
      <c r="CE96" s="339"/>
      <c r="CF96" s="339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58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4"/>
      <c r="DB96" s="332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8"/>
      <c r="DJ96" s="266"/>
      <c r="DK96" s="266">
        <f t="shared" si="130"/>
        <v>0</v>
      </c>
      <c r="DL96" s="266">
        <f t="shared" si="131"/>
        <v>0</v>
      </c>
      <c r="DM96" s="332"/>
      <c r="DN96" s="332"/>
      <c r="DO96" s="332"/>
      <c r="DP96" s="332"/>
      <c r="DQ96" s="266">
        <f t="shared" si="132"/>
        <v>0</v>
      </c>
      <c r="DR96" s="266">
        <f t="shared" si="133"/>
        <v>0</v>
      </c>
      <c r="DS96" s="333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40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58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6"/>
      <c r="HY96" s="346"/>
      <c r="HZ96" s="346"/>
      <c r="IA96" s="266">
        <f t="shared" si="167"/>
        <v>0</v>
      </c>
      <c r="IB96" s="266">
        <f t="shared" si="168"/>
        <v>0</v>
      </c>
      <c r="IC96" s="342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3"/>
      <c r="IL96" s="347"/>
      <c r="IM96" s="335">
        <f t="shared" si="172"/>
        <v>0</v>
      </c>
      <c r="IN96" s="335">
        <f t="shared" si="173"/>
        <v>0</v>
      </c>
      <c r="IO96" s="110">
        <v>0</v>
      </c>
      <c r="IP96" s="346"/>
      <c r="IQ96" s="335">
        <f t="shared" si="174"/>
        <v>0</v>
      </c>
      <c r="IR96" s="335">
        <f t="shared" si="175"/>
        <v>0</v>
      </c>
      <c r="IS96" s="341"/>
      <c r="IT96" s="341"/>
      <c r="IU96" s="344">
        <f t="shared" si="180"/>
        <v>0</v>
      </c>
      <c r="IV96" s="348">
        <f t="shared" si="181"/>
        <v>0</v>
      </c>
      <c r="IW96" s="344"/>
      <c r="IX96" s="344"/>
      <c r="IY96" s="344">
        <f t="shared" si="176"/>
        <v>0</v>
      </c>
      <c r="IZ96" s="344">
        <f t="shared" si="177"/>
        <v>0</v>
      </c>
      <c r="JA96" s="348"/>
      <c r="JB96" s="348"/>
      <c r="JC96" s="344">
        <f t="shared" si="178"/>
        <v>0</v>
      </c>
      <c r="JD96" s="344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2"/>
      <c r="F97" s="332"/>
      <c r="G97" s="266">
        <f t="shared" si="94"/>
        <v>0</v>
      </c>
      <c r="H97" s="266">
        <f t="shared" si="95"/>
        <v>0</v>
      </c>
      <c r="I97" s="333"/>
      <c r="J97" s="266"/>
      <c r="K97" s="266"/>
      <c r="L97" s="266"/>
      <c r="M97" s="266">
        <f t="shared" si="96"/>
        <v>0</v>
      </c>
      <c r="N97" s="266">
        <f t="shared" si="97"/>
        <v>0</v>
      </c>
      <c r="O97" s="358">
        <v>2.78</v>
      </c>
      <c r="P97" s="266"/>
      <c r="Q97" s="9"/>
      <c r="R97" s="266"/>
      <c r="S97" s="266">
        <f t="shared" si="98"/>
        <v>2.78</v>
      </c>
      <c r="T97" s="266">
        <f t="shared" si="99"/>
        <v>0</v>
      </c>
      <c r="U97" s="333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9"/>
      <c r="AC97" s="350"/>
      <c r="AD97" s="266"/>
      <c r="AE97" s="266">
        <f t="shared" si="102"/>
        <v>0</v>
      </c>
      <c r="AF97" s="266">
        <f t="shared" si="103"/>
        <v>0</v>
      </c>
      <c r="AG97" s="333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2"/>
      <c r="AP97" s="332"/>
      <c r="AQ97" s="266">
        <f t="shared" si="106"/>
        <v>0</v>
      </c>
      <c r="AR97" s="266">
        <f t="shared" si="107"/>
        <v>0</v>
      </c>
      <c r="AS97" s="110"/>
      <c r="AT97" s="335"/>
      <c r="AU97" s="9"/>
      <c r="AV97" s="266"/>
      <c r="AW97" s="266">
        <f t="shared" si="108"/>
        <v>0</v>
      </c>
      <c r="AX97" s="266">
        <f t="shared" si="109"/>
        <v>0</v>
      </c>
      <c r="AY97" s="336"/>
      <c r="AZ97" s="337"/>
      <c r="BA97" s="337"/>
      <c r="BB97" s="337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8"/>
      <c r="BL97" s="338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61">
        <v>0.47</v>
      </c>
      <c r="BX97" s="332"/>
      <c r="BY97" s="54"/>
      <c r="BZ97" s="338"/>
      <c r="CA97" s="266">
        <f t="shared" si="118"/>
        <v>0.47</v>
      </c>
      <c r="CB97" s="266">
        <f t="shared" si="119"/>
        <v>0</v>
      </c>
      <c r="CC97" s="334"/>
      <c r="CD97" s="9"/>
      <c r="CE97" s="339"/>
      <c r="CF97" s="339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58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4"/>
      <c r="DB97" s="332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8"/>
      <c r="DJ97" s="266"/>
      <c r="DK97" s="266">
        <f t="shared" si="130"/>
        <v>0</v>
      </c>
      <c r="DL97" s="266">
        <f t="shared" si="131"/>
        <v>0</v>
      </c>
      <c r="DM97" s="332"/>
      <c r="DN97" s="332"/>
      <c r="DO97" s="332"/>
      <c r="DP97" s="332"/>
      <c r="DQ97" s="266">
        <f t="shared" si="132"/>
        <v>0</v>
      </c>
      <c r="DR97" s="266">
        <f t="shared" si="133"/>
        <v>0</v>
      </c>
      <c r="DS97" s="333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40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58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6"/>
      <c r="HY97" s="346"/>
      <c r="HZ97" s="346"/>
      <c r="IA97" s="266">
        <f t="shared" si="167"/>
        <v>0</v>
      </c>
      <c r="IB97" s="266">
        <f t="shared" si="168"/>
        <v>0</v>
      </c>
      <c r="IC97" s="342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3"/>
      <c r="IL97" s="347"/>
      <c r="IM97" s="335">
        <f t="shared" si="172"/>
        <v>0</v>
      </c>
      <c r="IN97" s="335">
        <f t="shared" si="173"/>
        <v>0</v>
      </c>
      <c r="IO97" s="110">
        <v>0</v>
      </c>
      <c r="IP97" s="346"/>
      <c r="IQ97" s="335">
        <f t="shared" si="174"/>
        <v>0</v>
      </c>
      <c r="IR97" s="335">
        <f t="shared" si="175"/>
        <v>0</v>
      </c>
      <c r="IS97" s="341"/>
      <c r="IT97" s="341"/>
      <c r="IU97" s="344">
        <f t="shared" si="180"/>
        <v>0</v>
      </c>
      <c r="IV97" s="348">
        <f t="shared" si="181"/>
        <v>0</v>
      </c>
      <c r="IW97" s="344"/>
      <c r="IX97" s="344"/>
      <c r="IY97" s="344">
        <f t="shared" si="176"/>
        <v>0</v>
      </c>
      <c r="IZ97" s="344">
        <f t="shared" si="177"/>
        <v>0</v>
      </c>
      <c r="JA97" s="348"/>
      <c r="JB97" s="348"/>
      <c r="JC97" s="344">
        <f t="shared" si="178"/>
        <v>0</v>
      </c>
      <c r="JD97" s="344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2"/>
      <c r="F98" s="332"/>
      <c r="G98" s="266">
        <f t="shared" si="94"/>
        <v>0</v>
      </c>
      <c r="H98" s="266">
        <f t="shared" si="95"/>
        <v>0</v>
      </c>
      <c r="I98" s="333"/>
      <c r="J98" s="266"/>
      <c r="K98" s="266"/>
      <c r="L98" s="266"/>
      <c r="M98" s="266">
        <f t="shared" si="96"/>
        <v>0</v>
      </c>
      <c r="N98" s="266">
        <f t="shared" si="97"/>
        <v>0</v>
      </c>
      <c r="O98" s="358">
        <v>2.78</v>
      </c>
      <c r="P98" s="266"/>
      <c r="Q98" s="9"/>
      <c r="R98" s="266"/>
      <c r="S98" s="266">
        <f t="shared" si="98"/>
        <v>2.78</v>
      </c>
      <c r="T98" s="266">
        <f t="shared" si="99"/>
        <v>0</v>
      </c>
      <c r="U98" s="333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9"/>
      <c r="AC98" s="350"/>
      <c r="AD98" s="266"/>
      <c r="AE98" s="266">
        <f t="shared" si="102"/>
        <v>0</v>
      </c>
      <c r="AF98" s="266">
        <f t="shared" si="103"/>
        <v>0</v>
      </c>
      <c r="AG98" s="333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2"/>
      <c r="AP98" s="332"/>
      <c r="AQ98" s="266">
        <f t="shared" si="106"/>
        <v>0</v>
      </c>
      <c r="AR98" s="266">
        <f t="shared" si="107"/>
        <v>0</v>
      </c>
      <c r="AS98" s="110"/>
      <c r="AT98" s="335"/>
      <c r="AU98" s="9"/>
      <c r="AV98" s="266"/>
      <c r="AW98" s="266">
        <f t="shared" si="108"/>
        <v>0</v>
      </c>
      <c r="AX98" s="266">
        <f t="shared" si="109"/>
        <v>0</v>
      </c>
      <c r="AY98" s="336"/>
      <c r="AZ98" s="337"/>
      <c r="BA98" s="337"/>
      <c r="BB98" s="337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8"/>
      <c r="BL98" s="338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61">
        <v>0</v>
      </c>
      <c r="BX98" s="332"/>
      <c r="BY98" s="54"/>
      <c r="BZ98" s="338"/>
      <c r="CA98" s="266">
        <f t="shared" si="118"/>
        <v>0</v>
      </c>
      <c r="CB98" s="266">
        <f t="shared" si="119"/>
        <v>0</v>
      </c>
      <c r="CC98" s="334"/>
      <c r="CD98" s="9"/>
      <c r="CE98" s="339"/>
      <c r="CF98" s="339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58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4"/>
      <c r="DB98" s="332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8"/>
      <c r="DJ98" s="266"/>
      <c r="DK98" s="266">
        <f t="shared" si="130"/>
        <v>0</v>
      </c>
      <c r="DL98" s="266">
        <f t="shared" si="131"/>
        <v>0</v>
      </c>
      <c r="DM98" s="332"/>
      <c r="DN98" s="332"/>
      <c r="DO98" s="332"/>
      <c r="DP98" s="332"/>
      <c r="DQ98" s="266">
        <f t="shared" si="132"/>
        <v>0</v>
      </c>
      <c r="DR98" s="266">
        <f t="shared" si="133"/>
        <v>0</v>
      </c>
      <c r="DS98" s="333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40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58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6"/>
      <c r="HY98" s="346"/>
      <c r="HZ98" s="346"/>
      <c r="IA98" s="266">
        <f t="shared" si="167"/>
        <v>0</v>
      </c>
      <c r="IB98" s="266">
        <f t="shared" si="168"/>
        <v>0</v>
      </c>
      <c r="IC98" s="342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3"/>
      <c r="IL98" s="347"/>
      <c r="IM98" s="335">
        <f t="shared" si="172"/>
        <v>0</v>
      </c>
      <c r="IN98" s="335">
        <f t="shared" si="173"/>
        <v>0</v>
      </c>
      <c r="IO98" s="110">
        <v>0</v>
      </c>
      <c r="IP98" s="346"/>
      <c r="IQ98" s="335">
        <f t="shared" si="174"/>
        <v>0</v>
      </c>
      <c r="IR98" s="335">
        <f t="shared" si="175"/>
        <v>0</v>
      </c>
      <c r="IS98" s="341"/>
      <c r="IT98" s="341"/>
      <c r="IU98" s="344">
        <f t="shared" si="180"/>
        <v>0</v>
      </c>
      <c r="IV98" s="348">
        <f t="shared" si="181"/>
        <v>0</v>
      </c>
      <c r="IW98" s="344"/>
      <c r="IX98" s="344"/>
      <c r="IY98" s="344">
        <f t="shared" si="176"/>
        <v>0</v>
      </c>
      <c r="IZ98" s="344">
        <f t="shared" si="177"/>
        <v>0</v>
      </c>
      <c r="JA98" s="348"/>
      <c r="JB98" s="348"/>
      <c r="JC98" s="344">
        <f t="shared" si="178"/>
        <v>0</v>
      </c>
      <c r="JD98" s="344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2"/>
      <c r="F99" s="332"/>
      <c r="G99" s="266">
        <f t="shared" si="94"/>
        <v>0</v>
      </c>
      <c r="H99" s="266">
        <f t="shared" si="95"/>
        <v>0</v>
      </c>
      <c r="I99" s="333"/>
      <c r="J99" s="266"/>
      <c r="K99" s="266"/>
      <c r="L99" s="266"/>
      <c r="M99" s="266">
        <f t="shared" si="96"/>
        <v>0</v>
      </c>
      <c r="N99" s="266">
        <f t="shared" si="97"/>
        <v>0</v>
      </c>
      <c r="O99" s="358">
        <v>2.78</v>
      </c>
      <c r="P99" s="266"/>
      <c r="Q99" s="9"/>
      <c r="R99" s="266"/>
      <c r="S99" s="266">
        <f t="shared" si="98"/>
        <v>2.78</v>
      </c>
      <c r="T99" s="266">
        <f t="shared" si="99"/>
        <v>0</v>
      </c>
      <c r="U99" s="333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9"/>
      <c r="AC99" s="350"/>
      <c r="AD99" s="266"/>
      <c r="AE99" s="266">
        <f t="shared" si="102"/>
        <v>0</v>
      </c>
      <c r="AF99" s="266">
        <f t="shared" si="103"/>
        <v>0</v>
      </c>
      <c r="AG99" s="333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2"/>
      <c r="AP99" s="332"/>
      <c r="AQ99" s="266">
        <f t="shared" si="106"/>
        <v>0</v>
      </c>
      <c r="AR99" s="266">
        <f t="shared" si="107"/>
        <v>0</v>
      </c>
      <c r="AS99" s="110"/>
      <c r="AT99" s="335"/>
      <c r="AU99" s="9"/>
      <c r="AV99" s="266"/>
      <c r="AW99" s="266">
        <f t="shared" si="108"/>
        <v>0</v>
      </c>
      <c r="AX99" s="266">
        <f t="shared" si="109"/>
        <v>0</v>
      </c>
      <c r="AY99" s="336"/>
      <c r="AZ99" s="337"/>
      <c r="BA99" s="337"/>
      <c r="BB99" s="337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8"/>
      <c r="BL99" s="338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61">
        <v>0</v>
      </c>
      <c r="BX99" s="332"/>
      <c r="BY99" s="54"/>
      <c r="BZ99" s="338"/>
      <c r="CA99" s="266">
        <f t="shared" si="118"/>
        <v>0</v>
      </c>
      <c r="CB99" s="266">
        <f t="shared" si="119"/>
        <v>0</v>
      </c>
      <c r="CC99" s="334"/>
      <c r="CD99" s="9"/>
      <c r="CE99" s="339"/>
      <c r="CF99" s="339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58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4"/>
      <c r="DB99" s="332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8"/>
      <c r="DJ99" s="266"/>
      <c r="DK99" s="266">
        <f t="shared" si="130"/>
        <v>0</v>
      </c>
      <c r="DL99" s="266">
        <f t="shared" si="131"/>
        <v>0</v>
      </c>
      <c r="DM99" s="332"/>
      <c r="DN99" s="332"/>
      <c r="DO99" s="332"/>
      <c r="DP99" s="332"/>
      <c r="DQ99" s="266">
        <f t="shared" si="132"/>
        <v>0</v>
      </c>
      <c r="DR99" s="266">
        <f t="shared" si="133"/>
        <v>0</v>
      </c>
      <c r="DS99" s="333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40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58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6"/>
      <c r="HY99" s="346"/>
      <c r="HZ99" s="346"/>
      <c r="IA99" s="266">
        <f t="shared" si="167"/>
        <v>0</v>
      </c>
      <c r="IB99" s="266">
        <f t="shared" si="168"/>
        <v>0</v>
      </c>
      <c r="IC99" s="342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3"/>
      <c r="IL99" s="347"/>
      <c r="IM99" s="335">
        <f t="shared" si="172"/>
        <v>0</v>
      </c>
      <c r="IN99" s="335">
        <f t="shared" si="173"/>
        <v>0</v>
      </c>
      <c r="IO99" s="110">
        <v>0</v>
      </c>
      <c r="IP99" s="346"/>
      <c r="IQ99" s="335">
        <f t="shared" si="174"/>
        <v>0</v>
      </c>
      <c r="IR99" s="335">
        <f t="shared" si="175"/>
        <v>0</v>
      </c>
      <c r="IS99" s="341"/>
      <c r="IT99" s="341"/>
      <c r="IU99" s="344">
        <f t="shared" si="180"/>
        <v>0</v>
      </c>
      <c r="IV99" s="348">
        <f t="shared" si="181"/>
        <v>0</v>
      </c>
      <c r="IW99" s="344"/>
      <c r="IX99" s="344"/>
      <c r="IY99" s="344">
        <f t="shared" si="176"/>
        <v>0</v>
      </c>
      <c r="IZ99" s="344">
        <f t="shared" si="177"/>
        <v>0</v>
      </c>
      <c r="JA99" s="348"/>
      <c r="JB99" s="348"/>
      <c r="JC99" s="344">
        <f t="shared" si="178"/>
        <v>0</v>
      </c>
      <c r="JD99" s="344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2"/>
      <c r="F100" s="332"/>
      <c r="G100" s="266">
        <f t="shared" si="94"/>
        <v>0</v>
      </c>
      <c r="H100" s="266">
        <f t="shared" si="95"/>
        <v>0</v>
      </c>
      <c r="I100" s="333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8">
        <v>2.78</v>
      </c>
      <c r="P100" s="266"/>
      <c r="Q100" s="9"/>
      <c r="R100" s="266"/>
      <c r="S100" s="266">
        <f t="shared" si="98"/>
        <v>2.78</v>
      </c>
      <c r="T100" s="266">
        <f t="shared" si="99"/>
        <v>0</v>
      </c>
      <c r="U100" s="333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9"/>
      <c r="AC100" s="350"/>
      <c r="AD100" s="266"/>
      <c r="AE100" s="266">
        <f t="shared" si="102"/>
        <v>0</v>
      </c>
      <c r="AF100" s="266">
        <f t="shared" si="103"/>
        <v>0</v>
      </c>
      <c r="AG100" s="333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2"/>
      <c r="AP100" s="332"/>
      <c r="AQ100" s="266">
        <f t="shared" si="106"/>
        <v>0</v>
      </c>
      <c r="AR100" s="266">
        <f t="shared" si="107"/>
        <v>0</v>
      </c>
      <c r="AS100" s="110"/>
      <c r="AT100" s="335"/>
      <c r="AU100" s="9"/>
      <c r="AV100" s="266"/>
      <c r="AW100" s="266">
        <f t="shared" si="108"/>
        <v>0</v>
      </c>
      <c r="AX100" s="266">
        <f t="shared" si="109"/>
        <v>0</v>
      </c>
      <c r="AY100" s="336"/>
      <c r="AZ100" s="337"/>
      <c r="BA100" s="337"/>
      <c r="BB100" s="337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8"/>
      <c r="BL100" s="338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61">
        <v>0</v>
      </c>
      <c r="BX100" s="332"/>
      <c r="BY100" s="54"/>
      <c r="BZ100" s="338"/>
      <c r="CA100" s="266">
        <f t="shared" si="118"/>
        <v>0</v>
      </c>
      <c r="CB100" s="266">
        <f t="shared" si="119"/>
        <v>0</v>
      </c>
      <c r="CC100" s="334"/>
      <c r="CD100" s="9"/>
      <c r="CE100" s="339"/>
      <c r="CF100" s="339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58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4"/>
      <c r="DB100" s="332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8"/>
      <c r="DJ100" s="266"/>
      <c r="DK100" s="266">
        <f t="shared" si="130"/>
        <v>0</v>
      </c>
      <c r="DL100" s="266">
        <f t="shared" si="131"/>
        <v>0</v>
      </c>
      <c r="DM100" s="332"/>
      <c r="DN100" s="332"/>
      <c r="DO100" s="332"/>
      <c r="DP100" s="332"/>
      <c r="DQ100" s="266">
        <f t="shared" si="132"/>
        <v>0</v>
      </c>
      <c r="DR100" s="266">
        <f t="shared" si="133"/>
        <v>0</v>
      </c>
      <c r="DS100" s="333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40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58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6"/>
      <c r="HY100" s="346"/>
      <c r="HZ100" s="346"/>
      <c r="IA100" s="266">
        <f t="shared" si="167"/>
        <v>0</v>
      </c>
      <c r="IB100" s="266">
        <f t="shared" si="168"/>
        <v>0</v>
      </c>
      <c r="IC100" s="342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3"/>
      <c r="IL100" s="347"/>
      <c r="IM100" s="335">
        <f t="shared" si="172"/>
        <v>0</v>
      </c>
      <c r="IN100" s="335">
        <f t="shared" si="173"/>
        <v>0</v>
      </c>
      <c r="IO100" s="110">
        <v>0</v>
      </c>
      <c r="IP100" s="346"/>
      <c r="IQ100" s="335">
        <f t="shared" si="174"/>
        <v>0</v>
      </c>
      <c r="IR100" s="335">
        <f t="shared" si="175"/>
        <v>0</v>
      </c>
      <c r="IS100" s="341"/>
      <c r="IT100" s="341"/>
      <c r="IU100" s="344">
        <f t="shared" si="180"/>
        <v>0</v>
      </c>
      <c r="IV100" s="348">
        <f t="shared" si="181"/>
        <v>0</v>
      </c>
      <c r="IW100" s="344"/>
      <c r="IX100" s="344"/>
      <c r="IY100" s="344">
        <f t="shared" si="176"/>
        <v>0</v>
      </c>
      <c r="IZ100" s="344">
        <f t="shared" si="177"/>
        <v>0</v>
      </c>
      <c r="JA100" s="348"/>
      <c r="JB100" s="348"/>
      <c r="JC100" s="344">
        <f t="shared" si="178"/>
        <v>0</v>
      </c>
      <c r="JD100" s="344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2"/>
      <c r="F101" s="332"/>
      <c r="G101" s="266">
        <f t="shared" si="94"/>
        <v>0</v>
      </c>
      <c r="H101" s="266">
        <f t="shared" si="95"/>
        <v>0</v>
      </c>
      <c r="I101" s="333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8">
        <v>2.78</v>
      </c>
      <c r="P101" s="266"/>
      <c r="Q101" s="9"/>
      <c r="R101" s="266"/>
      <c r="S101" s="266">
        <f t="shared" si="98"/>
        <v>2.78</v>
      </c>
      <c r="T101" s="266">
        <f t="shared" si="99"/>
        <v>0</v>
      </c>
      <c r="U101" s="333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9"/>
      <c r="AC101" s="350"/>
      <c r="AD101" s="266"/>
      <c r="AE101" s="266">
        <f t="shared" si="102"/>
        <v>0</v>
      </c>
      <c r="AF101" s="266">
        <f t="shared" si="103"/>
        <v>0</v>
      </c>
      <c r="AG101" s="333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2"/>
      <c r="AP101" s="332"/>
      <c r="AQ101" s="266">
        <f t="shared" si="106"/>
        <v>0</v>
      </c>
      <c r="AR101" s="266">
        <f t="shared" si="107"/>
        <v>0</v>
      </c>
      <c r="AS101" s="110"/>
      <c r="AT101" s="335"/>
      <c r="AU101" s="9"/>
      <c r="AV101" s="266"/>
      <c r="AW101" s="266">
        <f t="shared" si="108"/>
        <v>0</v>
      </c>
      <c r="AX101" s="266">
        <f t="shared" si="109"/>
        <v>0</v>
      </c>
      <c r="AY101" s="336"/>
      <c r="AZ101" s="337"/>
      <c r="BA101" s="337"/>
      <c r="BB101" s="337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8"/>
      <c r="BL101" s="338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61">
        <v>0</v>
      </c>
      <c r="BX101" s="332"/>
      <c r="BY101" s="54"/>
      <c r="BZ101" s="338"/>
      <c r="CA101" s="266">
        <f t="shared" si="118"/>
        <v>0</v>
      </c>
      <c r="CB101" s="266">
        <f t="shared" si="119"/>
        <v>0</v>
      </c>
      <c r="CC101" s="334"/>
      <c r="CD101" s="9"/>
      <c r="CE101" s="339"/>
      <c r="CF101" s="339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58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4"/>
      <c r="DB101" s="332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8"/>
      <c r="DJ101" s="266"/>
      <c r="DK101" s="266">
        <f t="shared" si="130"/>
        <v>0</v>
      </c>
      <c r="DL101" s="266">
        <f t="shared" si="131"/>
        <v>0</v>
      </c>
      <c r="DM101" s="332"/>
      <c r="DN101" s="332"/>
      <c r="DO101" s="332"/>
      <c r="DP101" s="332"/>
      <c r="DQ101" s="266">
        <f t="shared" si="132"/>
        <v>0</v>
      </c>
      <c r="DR101" s="266">
        <f t="shared" si="133"/>
        <v>0</v>
      </c>
      <c r="DS101" s="333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40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58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6"/>
      <c r="HY101" s="346"/>
      <c r="HZ101" s="346"/>
      <c r="IA101" s="266">
        <f t="shared" si="167"/>
        <v>0</v>
      </c>
      <c r="IB101" s="266">
        <f t="shared" si="168"/>
        <v>0</v>
      </c>
      <c r="IC101" s="342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3"/>
      <c r="IL101" s="347"/>
      <c r="IM101" s="335">
        <f t="shared" si="172"/>
        <v>0</v>
      </c>
      <c r="IN101" s="335">
        <f t="shared" si="173"/>
        <v>0</v>
      </c>
      <c r="IO101" s="110">
        <v>0</v>
      </c>
      <c r="IP101" s="346"/>
      <c r="IQ101" s="335">
        <f t="shared" si="174"/>
        <v>0</v>
      </c>
      <c r="IR101" s="335">
        <f t="shared" si="175"/>
        <v>0</v>
      </c>
      <c r="IS101" s="341"/>
      <c r="IT101" s="341"/>
      <c r="IU101" s="344">
        <f t="shared" si="180"/>
        <v>0</v>
      </c>
      <c r="IV101" s="348">
        <f t="shared" si="181"/>
        <v>0</v>
      </c>
      <c r="IW101" s="344"/>
      <c r="IX101" s="344"/>
      <c r="IY101" s="344">
        <f t="shared" si="176"/>
        <v>0</v>
      </c>
      <c r="IZ101" s="344">
        <f t="shared" si="177"/>
        <v>0</v>
      </c>
      <c r="JA101" s="348"/>
      <c r="JB101" s="348"/>
      <c r="JC101" s="344">
        <f t="shared" si="178"/>
        <v>0</v>
      </c>
      <c r="JD101" s="344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2"/>
      <c r="F102" s="332"/>
      <c r="G102" s="266">
        <f t="shared" si="94"/>
        <v>0</v>
      </c>
      <c r="H102" s="266">
        <f t="shared" si="95"/>
        <v>0</v>
      </c>
      <c r="I102" s="333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8">
        <v>2.78</v>
      </c>
      <c r="P102" s="266"/>
      <c r="Q102" s="9"/>
      <c r="R102" s="266"/>
      <c r="S102" s="266">
        <f t="shared" si="98"/>
        <v>2.78</v>
      </c>
      <c r="T102" s="266">
        <f t="shared" si="99"/>
        <v>0</v>
      </c>
      <c r="U102" s="333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9"/>
      <c r="AC102" s="350"/>
      <c r="AD102" s="266"/>
      <c r="AE102" s="266">
        <f t="shared" si="102"/>
        <v>0</v>
      </c>
      <c r="AF102" s="266">
        <f t="shared" si="103"/>
        <v>0</v>
      </c>
      <c r="AG102" s="333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2"/>
      <c r="AP102" s="332"/>
      <c r="AQ102" s="266">
        <f t="shared" si="106"/>
        <v>0</v>
      </c>
      <c r="AR102" s="266">
        <f t="shared" si="107"/>
        <v>0</v>
      </c>
      <c r="AS102" s="110"/>
      <c r="AT102" s="335"/>
      <c r="AU102" s="9"/>
      <c r="AV102" s="266"/>
      <c r="AW102" s="266">
        <f t="shared" si="108"/>
        <v>0</v>
      </c>
      <c r="AX102" s="266">
        <f t="shared" si="109"/>
        <v>0</v>
      </c>
      <c r="AY102" s="336"/>
      <c r="AZ102" s="337"/>
      <c r="BA102" s="337"/>
      <c r="BB102" s="337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8"/>
      <c r="BL102" s="338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61">
        <v>133.74</v>
      </c>
      <c r="BX102" s="332"/>
      <c r="BY102" s="54"/>
      <c r="BZ102" s="338"/>
      <c r="CA102" s="266">
        <f t="shared" si="118"/>
        <v>133.74</v>
      </c>
      <c r="CB102" s="266">
        <f t="shared" si="119"/>
        <v>0</v>
      </c>
      <c r="CC102" s="334"/>
      <c r="CD102" s="9"/>
      <c r="CE102" s="339"/>
      <c r="CF102" s="339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58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4"/>
      <c r="DB102" s="332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8"/>
      <c r="DJ102" s="266"/>
      <c r="DK102" s="266">
        <f t="shared" si="130"/>
        <v>0</v>
      </c>
      <c r="DL102" s="266">
        <f t="shared" si="131"/>
        <v>0</v>
      </c>
      <c r="DM102" s="332"/>
      <c r="DN102" s="332"/>
      <c r="DO102" s="332"/>
      <c r="DP102" s="332"/>
      <c r="DQ102" s="266">
        <f t="shared" si="132"/>
        <v>0</v>
      </c>
      <c r="DR102" s="266">
        <f t="shared" si="133"/>
        <v>0</v>
      </c>
      <c r="DS102" s="333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40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58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6"/>
      <c r="HY102" s="346"/>
      <c r="HZ102" s="346"/>
      <c r="IA102" s="266">
        <f t="shared" si="167"/>
        <v>0</v>
      </c>
      <c r="IB102" s="266">
        <f t="shared" si="168"/>
        <v>0</v>
      </c>
      <c r="IC102" s="342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3"/>
      <c r="IL102" s="347"/>
      <c r="IM102" s="335">
        <f t="shared" si="172"/>
        <v>0</v>
      </c>
      <c r="IN102" s="335">
        <f t="shared" si="173"/>
        <v>0</v>
      </c>
      <c r="IO102" s="110">
        <v>0</v>
      </c>
      <c r="IP102" s="346"/>
      <c r="IQ102" s="335">
        <f t="shared" si="174"/>
        <v>0</v>
      </c>
      <c r="IR102" s="335">
        <f t="shared" si="175"/>
        <v>0</v>
      </c>
      <c r="IS102" s="341"/>
      <c r="IT102" s="341"/>
      <c r="IU102" s="344">
        <f t="shared" si="180"/>
        <v>0</v>
      </c>
      <c r="IV102" s="348">
        <f t="shared" si="181"/>
        <v>0</v>
      </c>
      <c r="IW102" s="344"/>
      <c r="IX102" s="344"/>
      <c r="IY102" s="344">
        <f t="shared" si="176"/>
        <v>0</v>
      </c>
      <c r="IZ102" s="344">
        <f t="shared" si="177"/>
        <v>0</v>
      </c>
      <c r="JA102" s="348"/>
      <c r="JB102" s="348"/>
      <c r="JC102" s="344">
        <f t="shared" si="178"/>
        <v>0</v>
      </c>
      <c r="JD102" s="344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2"/>
      <c r="F103" s="332"/>
      <c r="G103" s="266">
        <f t="shared" si="94"/>
        <v>0</v>
      </c>
      <c r="H103" s="266">
        <f t="shared" si="95"/>
        <v>0</v>
      </c>
      <c r="I103" s="333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8">
        <v>2.78</v>
      </c>
      <c r="P103" s="266"/>
      <c r="Q103" s="9"/>
      <c r="R103" s="266"/>
      <c r="S103" s="266">
        <f t="shared" si="98"/>
        <v>2.78</v>
      </c>
      <c r="T103" s="266">
        <f t="shared" si="99"/>
        <v>0</v>
      </c>
      <c r="U103" s="333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9"/>
      <c r="AC103" s="350"/>
      <c r="AD103" s="266"/>
      <c r="AE103" s="266">
        <f t="shared" si="102"/>
        <v>0</v>
      </c>
      <c r="AF103" s="266">
        <f t="shared" si="103"/>
        <v>0</v>
      </c>
      <c r="AG103" s="333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2"/>
      <c r="AP103" s="332"/>
      <c r="AQ103" s="266">
        <f t="shared" si="106"/>
        <v>0</v>
      </c>
      <c r="AR103" s="266">
        <f t="shared" si="107"/>
        <v>0</v>
      </c>
      <c r="AS103" s="110"/>
      <c r="AT103" s="335"/>
      <c r="AU103" s="9"/>
      <c r="AV103" s="266"/>
      <c r="AW103" s="266">
        <f t="shared" si="108"/>
        <v>0</v>
      </c>
      <c r="AX103" s="266">
        <f t="shared" si="109"/>
        <v>0</v>
      </c>
      <c r="AY103" s="336"/>
      <c r="AZ103" s="337"/>
      <c r="BA103" s="337"/>
      <c r="BB103" s="337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8"/>
      <c r="BL103" s="338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61">
        <v>0</v>
      </c>
      <c r="BX103" s="332"/>
      <c r="BY103" s="54"/>
      <c r="BZ103" s="338"/>
      <c r="CA103" s="266">
        <f t="shared" si="118"/>
        <v>0</v>
      </c>
      <c r="CB103" s="266">
        <f t="shared" si="119"/>
        <v>0</v>
      </c>
      <c r="CC103" s="334"/>
      <c r="CD103" s="9"/>
      <c r="CE103" s="339"/>
      <c r="CF103" s="339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58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4"/>
      <c r="DB103" s="332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8"/>
      <c r="DJ103" s="266"/>
      <c r="DK103" s="266">
        <f t="shared" si="130"/>
        <v>0</v>
      </c>
      <c r="DL103" s="266">
        <f t="shared" si="131"/>
        <v>0</v>
      </c>
      <c r="DM103" s="332"/>
      <c r="DN103" s="332"/>
      <c r="DO103" s="332"/>
      <c r="DP103" s="332"/>
      <c r="DQ103" s="266">
        <f t="shared" si="132"/>
        <v>0</v>
      </c>
      <c r="DR103" s="266">
        <f t="shared" si="133"/>
        <v>0</v>
      </c>
      <c r="DS103" s="333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40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58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6"/>
      <c r="HY103" s="346"/>
      <c r="HZ103" s="346"/>
      <c r="IA103" s="266">
        <f t="shared" si="167"/>
        <v>0</v>
      </c>
      <c r="IB103" s="266">
        <f t="shared" si="168"/>
        <v>0</v>
      </c>
      <c r="IC103" s="342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3"/>
      <c r="IL103" s="347"/>
      <c r="IM103" s="335">
        <f t="shared" si="172"/>
        <v>0</v>
      </c>
      <c r="IN103" s="335">
        <f t="shared" si="173"/>
        <v>0</v>
      </c>
      <c r="IO103" s="110">
        <v>0</v>
      </c>
      <c r="IP103" s="346"/>
      <c r="IQ103" s="335">
        <f t="shared" si="174"/>
        <v>0</v>
      </c>
      <c r="IR103" s="335">
        <f t="shared" si="175"/>
        <v>0</v>
      </c>
      <c r="IS103" s="341"/>
      <c r="IT103" s="341"/>
      <c r="IU103" s="344">
        <f t="shared" si="180"/>
        <v>0</v>
      </c>
      <c r="IV103" s="348">
        <f t="shared" si="181"/>
        <v>0</v>
      </c>
      <c r="IW103" s="344"/>
      <c r="IX103" s="344"/>
      <c r="IY103" s="344">
        <f t="shared" si="176"/>
        <v>0</v>
      </c>
      <c r="IZ103" s="344">
        <f t="shared" si="177"/>
        <v>0</v>
      </c>
      <c r="JA103" s="348"/>
      <c r="JB103" s="348"/>
      <c r="JC103" s="344">
        <f t="shared" si="178"/>
        <v>0</v>
      </c>
      <c r="JD103" s="344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2"/>
      <c r="F104" s="332"/>
      <c r="G104" s="266">
        <f t="shared" si="94"/>
        <v>0</v>
      </c>
      <c r="H104" s="266">
        <f t="shared" si="95"/>
        <v>0</v>
      </c>
      <c r="I104" s="333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8">
        <v>2.78</v>
      </c>
      <c r="P104" s="266"/>
      <c r="Q104" s="9"/>
      <c r="R104" s="266"/>
      <c r="S104" s="266">
        <f t="shared" si="98"/>
        <v>2.78</v>
      </c>
      <c r="T104" s="266">
        <f t="shared" si="99"/>
        <v>0</v>
      </c>
      <c r="U104" s="333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9"/>
      <c r="AC104" s="350"/>
      <c r="AD104" s="266"/>
      <c r="AE104" s="266">
        <f t="shared" si="102"/>
        <v>0</v>
      </c>
      <c r="AF104" s="266">
        <f t="shared" si="103"/>
        <v>0</v>
      </c>
      <c r="AG104" s="333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2"/>
      <c r="AP104" s="332"/>
      <c r="AQ104" s="266">
        <f t="shared" si="106"/>
        <v>0</v>
      </c>
      <c r="AR104" s="266">
        <f t="shared" si="107"/>
        <v>0</v>
      </c>
      <c r="AS104" s="110"/>
      <c r="AT104" s="335"/>
      <c r="AU104" s="9"/>
      <c r="AV104" s="266"/>
      <c r="AW104" s="266">
        <f t="shared" si="108"/>
        <v>0</v>
      </c>
      <c r="AX104" s="266">
        <f t="shared" si="109"/>
        <v>0</v>
      </c>
      <c r="AY104" s="336"/>
      <c r="AZ104" s="337"/>
      <c r="BA104" s="337"/>
      <c r="BB104" s="337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8"/>
      <c r="BL104" s="338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61">
        <v>0</v>
      </c>
      <c r="BX104" s="332"/>
      <c r="BY104" s="54"/>
      <c r="BZ104" s="338"/>
      <c r="CA104" s="266">
        <f t="shared" si="118"/>
        <v>0</v>
      </c>
      <c r="CB104" s="266">
        <f t="shared" si="119"/>
        <v>0</v>
      </c>
      <c r="CC104" s="334"/>
      <c r="CD104" s="9"/>
      <c r="CE104" s="339"/>
      <c r="CF104" s="339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58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4"/>
      <c r="DB104" s="332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8"/>
      <c r="DJ104" s="266"/>
      <c r="DK104" s="266">
        <f t="shared" si="130"/>
        <v>0</v>
      </c>
      <c r="DL104" s="266">
        <f t="shared" si="131"/>
        <v>0</v>
      </c>
      <c r="DM104" s="332"/>
      <c r="DN104" s="332"/>
      <c r="DO104" s="332"/>
      <c r="DP104" s="332"/>
      <c r="DQ104" s="266">
        <f t="shared" si="132"/>
        <v>0</v>
      </c>
      <c r="DR104" s="266">
        <f t="shared" si="133"/>
        <v>0</v>
      </c>
      <c r="DS104" s="333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40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58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6"/>
      <c r="HY104" s="346"/>
      <c r="HZ104" s="346"/>
      <c r="IA104" s="266">
        <f t="shared" si="167"/>
        <v>0</v>
      </c>
      <c r="IB104" s="266">
        <f t="shared" si="168"/>
        <v>0</v>
      </c>
      <c r="IC104" s="342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3"/>
      <c r="IL104" s="347"/>
      <c r="IM104" s="335">
        <f t="shared" si="172"/>
        <v>0</v>
      </c>
      <c r="IN104" s="335">
        <f t="shared" si="173"/>
        <v>0</v>
      </c>
      <c r="IO104" s="110">
        <v>0</v>
      </c>
      <c r="IP104" s="346"/>
      <c r="IQ104" s="335">
        <f t="shared" si="174"/>
        <v>0</v>
      </c>
      <c r="IR104" s="335">
        <f t="shared" si="175"/>
        <v>0</v>
      </c>
      <c r="IS104" s="341"/>
      <c r="IT104" s="341"/>
      <c r="IU104" s="344">
        <f t="shared" si="180"/>
        <v>0</v>
      </c>
      <c r="IV104" s="348">
        <f t="shared" si="181"/>
        <v>0</v>
      </c>
      <c r="IW104" s="344"/>
      <c r="IX104" s="344"/>
      <c r="IY104" s="344">
        <f t="shared" si="176"/>
        <v>0</v>
      </c>
      <c r="IZ104" s="344">
        <f t="shared" si="177"/>
        <v>0</v>
      </c>
      <c r="JA104" s="348"/>
      <c r="JB104" s="348"/>
      <c r="JC104" s="344">
        <f t="shared" si="178"/>
        <v>0</v>
      </c>
      <c r="JD104" s="344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2"/>
      <c r="F105" s="332"/>
      <c r="G105" s="266">
        <f t="shared" si="94"/>
        <v>0</v>
      </c>
      <c r="H105" s="266">
        <f t="shared" si="95"/>
        <v>0</v>
      </c>
      <c r="I105" s="333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8">
        <v>2.78</v>
      </c>
      <c r="P105" s="266"/>
      <c r="Q105" s="9"/>
      <c r="R105" s="266"/>
      <c r="S105" s="266">
        <f t="shared" si="98"/>
        <v>2.78</v>
      </c>
      <c r="T105" s="266">
        <f t="shared" si="99"/>
        <v>0</v>
      </c>
      <c r="U105" s="333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9"/>
      <c r="AC105" s="350"/>
      <c r="AD105" s="266"/>
      <c r="AE105" s="266">
        <f t="shared" si="102"/>
        <v>0</v>
      </c>
      <c r="AF105" s="266">
        <f t="shared" si="103"/>
        <v>0</v>
      </c>
      <c r="AG105" s="333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2"/>
      <c r="AP105" s="332"/>
      <c r="AQ105" s="266">
        <f t="shared" si="106"/>
        <v>0</v>
      </c>
      <c r="AR105" s="266">
        <f t="shared" si="107"/>
        <v>0</v>
      </c>
      <c r="AS105" s="110"/>
      <c r="AT105" s="335"/>
      <c r="AU105" s="9"/>
      <c r="AV105" s="266"/>
      <c r="AW105" s="266">
        <f t="shared" si="108"/>
        <v>0</v>
      </c>
      <c r="AX105" s="266">
        <f t="shared" si="109"/>
        <v>0</v>
      </c>
      <c r="AY105" s="336"/>
      <c r="AZ105" s="337"/>
      <c r="BA105" s="337"/>
      <c r="BB105" s="337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8"/>
      <c r="BL105" s="338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61">
        <v>0</v>
      </c>
      <c r="BX105" s="332"/>
      <c r="BY105" s="54"/>
      <c r="BZ105" s="338"/>
      <c r="CA105" s="266">
        <f t="shared" si="118"/>
        <v>0</v>
      </c>
      <c r="CB105" s="266">
        <f t="shared" si="119"/>
        <v>0</v>
      </c>
      <c r="CC105" s="334"/>
      <c r="CD105" s="9"/>
      <c r="CE105" s="339"/>
      <c r="CF105" s="339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58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4"/>
      <c r="DB105" s="332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8"/>
      <c r="DJ105" s="266"/>
      <c r="DK105" s="266">
        <f t="shared" si="130"/>
        <v>0</v>
      </c>
      <c r="DL105" s="266">
        <f t="shared" si="131"/>
        <v>0</v>
      </c>
      <c r="DM105" s="332"/>
      <c r="DN105" s="332"/>
      <c r="DO105" s="332"/>
      <c r="DP105" s="332"/>
      <c r="DQ105" s="266">
        <f t="shared" si="132"/>
        <v>0</v>
      </c>
      <c r="DR105" s="266">
        <f t="shared" si="133"/>
        <v>0</v>
      </c>
      <c r="DS105" s="333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40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58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6"/>
      <c r="HY105" s="346"/>
      <c r="HZ105" s="346"/>
      <c r="IA105" s="266">
        <f t="shared" si="167"/>
        <v>0</v>
      </c>
      <c r="IB105" s="266">
        <f t="shared" si="168"/>
        <v>0</v>
      </c>
      <c r="IC105" s="342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3"/>
      <c r="IL105" s="347"/>
      <c r="IM105" s="335">
        <f t="shared" si="172"/>
        <v>0</v>
      </c>
      <c r="IN105" s="335">
        <f t="shared" si="173"/>
        <v>0</v>
      </c>
      <c r="IO105" s="110">
        <v>0</v>
      </c>
      <c r="IP105" s="346"/>
      <c r="IQ105" s="335">
        <f t="shared" si="174"/>
        <v>0</v>
      </c>
      <c r="IR105" s="335">
        <f t="shared" si="175"/>
        <v>0</v>
      </c>
      <c r="IS105" s="341"/>
      <c r="IT105" s="341"/>
      <c r="IU105" s="344">
        <f t="shared" si="180"/>
        <v>0</v>
      </c>
      <c r="IV105" s="348">
        <f t="shared" si="181"/>
        <v>0</v>
      </c>
      <c r="IW105" s="344"/>
      <c r="IX105" s="344"/>
      <c r="IY105" s="344">
        <f t="shared" si="176"/>
        <v>0</v>
      </c>
      <c r="IZ105" s="344">
        <f t="shared" si="177"/>
        <v>0</v>
      </c>
      <c r="JA105" s="348"/>
      <c r="JB105" s="348"/>
      <c r="JC105" s="344">
        <f t="shared" si="178"/>
        <v>0</v>
      </c>
      <c r="JD105" s="344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2"/>
      <c r="F106" s="332"/>
      <c r="G106" s="266">
        <f t="shared" si="94"/>
        <v>0</v>
      </c>
      <c r="H106" s="266">
        <f t="shared" si="95"/>
        <v>0</v>
      </c>
      <c r="I106" s="333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8">
        <v>2.78</v>
      </c>
      <c r="P106" s="266"/>
      <c r="Q106" s="9"/>
      <c r="R106" s="266"/>
      <c r="S106" s="266">
        <f t="shared" si="98"/>
        <v>2.78</v>
      </c>
      <c r="T106" s="266">
        <f t="shared" si="99"/>
        <v>0</v>
      </c>
      <c r="U106" s="333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9"/>
      <c r="AC106" s="350"/>
      <c r="AD106" s="266"/>
      <c r="AE106" s="266">
        <f t="shared" si="102"/>
        <v>0</v>
      </c>
      <c r="AF106" s="266">
        <f t="shared" si="103"/>
        <v>0</v>
      </c>
      <c r="AG106" s="333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2"/>
      <c r="AP106" s="332"/>
      <c r="AQ106" s="266">
        <f t="shared" si="106"/>
        <v>0</v>
      </c>
      <c r="AR106" s="266">
        <f t="shared" si="107"/>
        <v>0</v>
      </c>
      <c r="AS106" s="110"/>
      <c r="AT106" s="335"/>
      <c r="AU106" s="9"/>
      <c r="AV106" s="266"/>
      <c r="AW106" s="266">
        <f t="shared" si="108"/>
        <v>0</v>
      </c>
      <c r="AX106" s="266">
        <f t="shared" si="109"/>
        <v>0</v>
      </c>
      <c r="AY106" s="336"/>
      <c r="AZ106" s="337"/>
      <c r="BA106" s="337"/>
      <c r="BB106" s="337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8"/>
      <c r="BL106" s="338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61">
        <v>0</v>
      </c>
      <c r="BX106" s="332"/>
      <c r="BY106" s="54"/>
      <c r="BZ106" s="338"/>
      <c r="CA106" s="266">
        <f t="shared" si="118"/>
        <v>0</v>
      </c>
      <c r="CB106" s="266">
        <f t="shared" si="119"/>
        <v>0</v>
      </c>
      <c r="CC106" s="334"/>
      <c r="CD106" s="9"/>
      <c r="CE106" s="339"/>
      <c r="CF106" s="339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58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4"/>
      <c r="DB106" s="332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8"/>
      <c r="DJ106" s="266"/>
      <c r="DK106" s="266">
        <f t="shared" si="130"/>
        <v>0</v>
      </c>
      <c r="DL106" s="266">
        <f t="shared" si="131"/>
        <v>0</v>
      </c>
      <c r="DM106" s="332"/>
      <c r="DN106" s="332"/>
      <c r="DO106" s="332"/>
      <c r="DP106" s="332"/>
      <c r="DQ106" s="266">
        <f t="shared" si="132"/>
        <v>0</v>
      </c>
      <c r="DR106" s="266">
        <f t="shared" si="133"/>
        <v>0</v>
      </c>
      <c r="DS106" s="333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40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58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6"/>
      <c r="HY106" s="346"/>
      <c r="HZ106" s="346"/>
      <c r="IA106" s="266">
        <f t="shared" si="167"/>
        <v>0</v>
      </c>
      <c r="IB106" s="266">
        <f t="shared" si="168"/>
        <v>0</v>
      </c>
      <c r="IC106" s="342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3"/>
      <c r="IL106" s="347"/>
      <c r="IM106" s="335">
        <f t="shared" si="172"/>
        <v>0</v>
      </c>
      <c r="IN106" s="335">
        <f t="shared" si="173"/>
        <v>0</v>
      </c>
      <c r="IO106" s="110">
        <v>0</v>
      </c>
      <c r="IP106" s="346"/>
      <c r="IQ106" s="335">
        <f t="shared" si="174"/>
        <v>0</v>
      </c>
      <c r="IR106" s="335">
        <f t="shared" si="175"/>
        <v>0</v>
      </c>
      <c r="IS106" s="341"/>
      <c r="IT106" s="341"/>
      <c r="IU106" s="344">
        <f t="shared" si="180"/>
        <v>0</v>
      </c>
      <c r="IV106" s="348">
        <f t="shared" si="181"/>
        <v>0</v>
      </c>
      <c r="IW106" s="344"/>
      <c r="IX106" s="344"/>
      <c r="IY106" s="344">
        <f t="shared" si="176"/>
        <v>0</v>
      </c>
      <c r="IZ106" s="344">
        <f t="shared" si="177"/>
        <v>0</v>
      </c>
      <c r="JA106" s="348"/>
      <c r="JB106" s="348"/>
      <c r="JC106" s="344">
        <f t="shared" si="178"/>
        <v>0</v>
      </c>
      <c r="JD106" s="344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2.78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2.78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133.74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133.74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6.66</v>
      </c>
      <c r="IP107" s="131">
        <f t="shared" si="187"/>
        <v>0</v>
      </c>
      <c r="IQ107" s="131">
        <f t="shared" si="187"/>
        <v>6.66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2.78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2.78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2.78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2.78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1.7642708333333335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1.7642708333333335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1.5879166666666678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1.5879166666666678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17.699999999999978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17.699999999999978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1.5262499999999994</v>
      </c>
      <c r="IP109" s="131" t="e">
        <f t="shared" si="201"/>
        <v>#DIV/0!</v>
      </c>
      <c r="IQ109" s="131">
        <f t="shared" si="201"/>
        <v>1.5262499999999994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56" t="s">
        <v>136</v>
      </c>
      <c r="J112" s="556"/>
      <c r="K112" s="556"/>
      <c r="L112" s="556"/>
      <c r="M112" s="556"/>
      <c r="N112" s="556"/>
      <c r="O112" s="556"/>
      <c r="P112" s="556"/>
      <c r="Q112" s="556"/>
      <c r="R112" s="556"/>
      <c r="S112" s="556"/>
      <c r="T112" s="556"/>
      <c r="U112" s="116"/>
      <c r="V112" s="116"/>
    </row>
    <row r="113" spans="9:22" ht="21.75" customHeight="1">
      <c r="I113" s="555" t="s">
        <v>179</v>
      </c>
      <c r="J113" s="555"/>
      <c r="K113" s="556"/>
      <c r="L113" s="556"/>
      <c r="M113" s="555" t="s">
        <v>180</v>
      </c>
      <c r="N113" s="555"/>
      <c r="O113" s="555"/>
      <c r="P113" s="555"/>
      <c r="Q113" s="555"/>
      <c r="R113" s="555"/>
      <c r="S113" s="555"/>
      <c r="T113" s="555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90" activePane="bottomRight" state="frozen"/>
      <selection pane="topRight" activeCell="C1" sqref="C1"/>
      <selection pane="bottomLeft" activeCell="A11" sqref="A11"/>
      <selection pane="bottomRight" activeCell="I11" sqref="I11:I106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30.08.2026</v>
      </c>
      <c r="J4" s="98"/>
      <c r="K4" s="98"/>
      <c r="L4" s="98"/>
      <c r="M4" s="99"/>
      <c r="N4" s="99"/>
      <c r="O4" s="99"/>
      <c r="P4" s="99"/>
      <c r="Q4" s="99" t="s">
        <v>28</v>
      </c>
      <c r="R4" s="585" t="str">
        <f>'CGP SCHEDULE'!$AG$5</f>
        <v>23:30</v>
      </c>
      <c r="S4" s="585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6" t="str">
        <f>'CGP SCHEDULE'!AG7</f>
        <v>Revision-02</v>
      </c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30.08.2026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33" t="s">
        <v>246</v>
      </c>
      <c r="D8" s="445"/>
      <c r="E8" s="445"/>
      <c r="F8" s="445"/>
      <c r="G8" s="445"/>
      <c r="H8" s="446"/>
      <c r="I8" s="533" t="s">
        <v>172</v>
      </c>
      <c r="J8" s="445"/>
      <c r="K8" s="445"/>
      <c r="L8" s="445"/>
      <c r="M8" s="445"/>
      <c r="N8" s="446"/>
      <c r="O8" s="580" t="s">
        <v>0</v>
      </c>
      <c r="P8" s="581"/>
      <c r="Q8" s="581"/>
      <c r="R8" s="581"/>
      <c r="S8" s="581"/>
      <c r="T8" s="582"/>
      <c r="U8" s="493" t="s">
        <v>177</v>
      </c>
      <c r="V8" s="494"/>
      <c r="W8" s="494"/>
      <c r="X8" s="494"/>
      <c r="Y8" s="494"/>
      <c r="Z8" s="495"/>
      <c r="AA8" s="533" t="s">
        <v>1</v>
      </c>
      <c r="AB8" s="445"/>
      <c r="AC8" s="445"/>
      <c r="AD8" s="445"/>
      <c r="AE8" s="445"/>
      <c r="AF8" s="446"/>
      <c r="AG8" s="444" t="s">
        <v>184</v>
      </c>
      <c r="AH8" s="445"/>
      <c r="AI8" s="445"/>
      <c r="AJ8" s="445"/>
      <c r="AK8" s="445"/>
      <c r="AL8" s="446"/>
      <c r="AM8" s="533" t="s">
        <v>191</v>
      </c>
      <c r="AN8" s="513"/>
      <c r="AO8" s="513"/>
      <c r="AP8" s="513"/>
      <c r="AQ8" s="513"/>
      <c r="AR8" s="534"/>
      <c r="AS8" s="533" t="s">
        <v>2</v>
      </c>
      <c r="AT8" s="445"/>
      <c r="AU8" s="445"/>
      <c r="AV8" s="445"/>
      <c r="AW8" s="445"/>
      <c r="AX8" s="446"/>
      <c r="AY8" s="533" t="s">
        <v>18</v>
      </c>
      <c r="AZ8" s="445"/>
      <c r="BA8" s="445"/>
      <c r="BB8" s="445"/>
      <c r="BC8" s="445"/>
      <c r="BD8" s="446"/>
      <c r="BE8" s="533" t="s">
        <v>3</v>
      </c>
      <c r="BF8" s="445"/>
      <c r="BG8" s="445"/>
      <c r="BH8" s="445"/>
      <c r="BI8" s="445"/>
      <c r="BJ8" s="446"/>
      <c r="BK8" s="533" t="s">
        <v>4</v>
      </c>
      <c r="BL8" s="445"/>
      <c r="BM8" s="445"/>
      <c r="BN8" s="445"/>
      <c r="BO8" s="445"/>
      <c r="BP8" s="446"/>
      <c r="BQ8" s="533" t="s">
        <v>6</v>
      </c>
      <c r="BR8" s="445"/>
      <c r="BS8" s="445"/>
      <c r="BT8" s="445"/>
      <c r="BU8" s="445"/>
      <c r="BV8" s="446"/>
      <c r="BW8" s="470" t="s">
        <v>170</v>
      </c>
      <c r="BX8" s="470"/>
      <c r="BY8" s="470"/>
      <c r="BZ8" s="470"/>
      <c r="CA8" s="470"/>
      <c r="CB8" s="470"/>
      <c r="CC8" s="583" t="s">
        <v>176</v>
      </c>
      <c r="CD8" s="584"/>
      <c r="CE8" s="584"/>
      <c r="CF8" s="584"/>
      <c r="CG8" s="584"/>
      <c r="CH8" s="584"/>
      <c r="CI8" s="533" t="s">
        <v>9</v>
      </c>
      <c r="CJ8" s="445"/>
      <c r="CK8" s="445"/>
      <c r="CL8" s="445"/>
      <c r="CM8" s="445"/>
      <c r="CN8" s="446"/>
      <c r="CO8" s="533" t="s">
        <v>12</v>
      </c>
      <c r="CP8" s="445"/>
      <c r="CQ8" s="445"/>
      <c r="CR8" s="445"/>
      <c r="CS8" s="445"/>
      <c r="CT8" s="446"/>
      <c r="CU8" s="411" t="s">
        <v>183</v>
      </c>
      <c r="CV8" s="503"/>
      <c r="CW8" s="503"/>
      <c r="CX8" s="503"/>
      <c r="CY8" s="503"/>
      <c r="CZ8" s="504"/>
      <c r="DA8" s="533" t="s">
        <v>192</v>
      </c>
      <c r="DB8" s="445"/>
      <c r="DC8" s="445"/>
      <c r="DD8" s="445"/>
      <c r="DE8" s="445"/>
      <c r="DF8" s="446"/>
      <c r="DG8" s="533" t="s">
        <v>15</v>
      </c>
      <c r="DH8" s="445"/>
      <c r="DI8" s="445"/>
      <c r="DJ8" s="445"/>
      <c r="DK8" s="445"/>
      <c r="DL8" s="446"/>
      <c r="DM8" s="533" t="s">
        <v>143</v>
      </c>
      <c r="DN8" s="513"/>
      <c r="DO8" s="513"/>
      <c r="DP8" s="513"/>
      <c r="DQ8" s="513"/>
      <c r="DR8" s="513"/>
      <c r="DS8" s="533" t="s">
        <v>185</v>
      </c>
      <c r="DT8" s="445"/>
      <c r="DU8" s="445"/>
      <c r="DV8" s="445"/>
      <c r="DW8" s="445"/>
      <c r="DX8" s="445"/>
      <c r="DY8" s="533" t="s">
        <v>189</v>
      </c>
      <c r="DZ8" s="445"/>
      <c r="EA8" s="445"/>
      <c r="EB8" s="445"/>
      <c r="EC8" s="445"/>
      <c r="ED8" s="446"/>
      <c r="EE8" s="561" t="s">
        <v>175</v>
      </c>
      <c r="EF8" s="578"/>
      <c r="EG8" s="578"/>
      <c r="EH8" s="578"/>
      <c r="EI8" s="578"/>
      <c r="EJ8" s="579"/>
      <c r="EK8" s="533" t="s">
        <v>19</v>
      </c>
      <c r="EL8" s="445"/>
      <c r="EM8" s="445"/>
      <c r="EN8" s="445"/>
      <c r="EO8" s="445"/>
      <c r="EP8" s="446"/>
      <c r="EQ8" s="533" t="s">
        <v>200</v>
      </c>
      <c r="ER8" s="445"/>
      <c r="ES8" s="445"/>
      <c r="ET8" s="445"/>
      <c r="EU8" s="445"/>
      <c r="EV8" s="446"/>
      <c r="EW8" s="452" t="s">
        <v>219</v>
      </c>
      <c r="EX8" s="474"/>
      <c r="EY8" s="474"/>
      <c r="EZ8" s="474"/>
      <c r="FA8" s="474"/>
      <c r="FB8" s="474"/>
      <c r="FC8" s="452" t="s">
        <v>220</v>
      </c>
      <c r="FD8" s="474"/>
      <c r="FE8" s="474"/>
      <c r="FF8" s="474"/>
      <c r="FG8" s="474"/>
      <c r="FH8" s="474"/>
      <c r="FI8" s="452" t="s">
        <v>221</v>
      </c>
      <c r="FJ8" s="474"/>
      <c r="FK8" s="474"/>
      <c r="FL8" s="474"/>
      <c r="FM8" s="474"/>
      <c r="FN8" s="474"/>
      <c r="FO8" s="452" t="s">
        <v>222</v>
      </c>
      <c r="FP8" s="474"/>
      <c r="FQ8" s="474"/>
      <c r="FR8" s="474"/>
      <c r="FS8" s="474"/>
      <c r="FT8" s="474"/>
      <c r="FU8" s="452" t="s">
        <v>223</v>
      </c>
      <c r="FV8" s="474"/>
      <c r="FW8" s="474"/>
      <c r="FX8" s="474"/>
      <c r="FY8" s="474"/>
      <c r="FZ8" s="474"/>
      <c r="GA8" s="452" t="s">
        <v>224</v>
      </c>
      <c r="GB8" s="474"/>
      <c r="GC8" s="474"/>
      <c r="GD8" s="474"/>
      <c r="GE8" s="474"/>
      <c r="GF8" s="474"/>
      <c r="GG8" s="452" t="s">
        <v>230</v>
      </c>
      <c r="GH8" s="474"/>
      <c r="GI8" s="474"/>
      <c r="GJ8" s="474"/>
      <c r="GK8" s="452" t="s">
        <v>231</v>
      </c>
      <c r="GL8" s="474"/>
      <c r="GM8" s="474"/>
      <c r="GN8" s="474"/>
      <c r="GO8" s="533" t="s">
        <v>247</v>
      </c>
      <c r="GP8" s="513"/>
      <c r="GQ8" s="513"/>
      <c r="GR8" s="534"/>
      <c r="GS8" s="575" t="s">
        <v>252</v>
      </c>
      <c r="GT8" s="575"/>
      <c r="GU8" s="575"/>
      <c r="GV8" s="575"/>
      <c r="GW8" s="452" t="s">
        <v>237</v>
      </c>
      <c r="GX8" s="474"/>
      <c r="GY8" s="474"/>
      <c r="GZ8" s="474"/>
      <c r="HA8" s="576" t="s">
        <v>321</v>
      </c>
      <c r="HB8" s="474"/>
      <c r="HC8" s="474"/>
      <c r="HD8" s="474"/>
      <c r="HE8" s="452" t="s">
        <v>270</v>
      </c>
      <c r="HF8" s="474"/>
      <c r="HG8" s="474"/>
      <c r="HH8" s="474"/>
      <c r="HI8" s="452" t="s">
        <v>271</v>
      </c>
      <c r="HJ8" s="474"/>
      <c r="HK8" s="474"/>
      <c r="HL8" s="474"/>
      <c r="HM8" s="452" t="s">
        <v>272</v>
      </c>
      <c r="HN8" s="474"/>
      <c r="HO8" s="474"/>
      <c r="HP8" s="474"/>
      <c r="HQ8" s="452" t="s">
        <v>273</v>
      </c>
      <c r="HR8" s="474"/>
      <c r="HS8" s="474"/>
      <c r="HT8" s="474"/>
      <c r="HU8" s="452" t="s">
        <v>274</v>
      </c>
      <c r="HV8" s="474"/>
      <c r="HW8" s="474"/>
      <c r="HX8" s="474"/>
      <c r="HY8" s="452" t="s">
        <v>264</v>
      </c>
      <c r="HZ8" s="474"/>
      <c r="IA8" s="474"/>
      <c r="IB8" s="474"/>
      <c r="IC8" s="452" t="s">
        <v>276</v>
      </c>
      <c r="ID8" s="474"/>
      <c r="IE8" s="474"/>
      <c r="IF8" s="444"/>
      <c r="IG8" s="421" t="s">
        <v>284</v>
      </c>
      <c r="IH8" s="447"/>
      <c r="II8" s="447"/>
      <c r="IJ8" s="447"/>
      <c r="IK8" s="533" t="s">
        <v>286</v>
      </c>
      <c r="IL8" s="513"/>
      <c r="IM8" s="513"/>
      <c r="IN8" s="534"/>
      <c r="IO8" s="533" t="s">
        <v>299</v>
      </c>
      <c r="IP8" s="513"/>
      <c r="IQ8" s="513"/>
      <c r="IR8" s="534"/>
      <c r="IS8" s="533" t="s">
        <v>300</v>
      </c>
      <c r="IT8" s="513"/>
      <c r="IU8" s="513"/>
      <c r="IV8" s="534"/>
      <c r="IW8" s="533" t="s">
        <v>301</v>
      </c>
      <c r="IX8" s="513"/>
      <c r="IY8" s="513"/>
      <c r="IZ8" s="534"/>
      <c r="JA8" s="533" t="s">
        <v>311</v>
      </c>
      <c r="JB8" s="513"/>
      <c r="JC8" s="513"/>
      <c r="JD8" s="534"/>
      <c r="JE8" s="533" t="s">
        <v>316</v>
      </c>
      <c r="JF8" s="513"/>
      <c r="JG8" s="513"/>
      <c r="JH8" s="534"/>
      <c r="JI8" s="533" t="s">
        <v>326</v>
      </c>
      <c r="JJ8" s="513"/>
      <c r="JK8" s="513"/>
      <c r="JL8" s="534"/>
      <c r="JM8" s="428" t="s">
        <v>334</v>
      </c>
      <c r="JN8" s="513"/>
      <c r="JO8" s="513"/>
      <c r="JP8" s="429"/>
      <c r="JQ8" s="428" t="s">
        <v>335</v>
      </c>
      <c r="JR8" s="513"/>
      <c r="JS8" s="513"/>
      <c r="JT8" s="429"/>
      <c r="JU8" s="428" t="s">
        <v>356</v>
      </c>
      <c r="JV8" s="513"/>
      <c r="JW8" s="513"/>
      <c r="JX8" s="429"/>
    </row>
    <row r="9" spans="1:284" s="187" customFormat="1" ht="55.5" customHeight="1">
      <c r="A9" s="164"/>
      <c r="B9" s="164"/>
      <c r="C9" s="561" t="s">
        <v>162</v>
      </c>
      <c r="D9" s="562"/>
      <c r="E9" s="533" t="s">
        <v>195</v>
      </c>
      <c r="F9" s="534"/>
      <c r="G9" s="561" t="s">
        <v>163</v>
      </c>
      <c r="H9" s="562"/>
      <c r="I9" s="561" t="s">
        <v>162</v>
      </c>
      <c r="J9" s="562"/>
      <c r="K9" s="533" t="s">
        <v>195</v>
      </c>
      <c r="L9" s="534"/>
      <c r="M9" s="561" t="s">
        <v>163</v>
      </c>
      <c r="N9" s="562"/>
      <c r="O9" s="561" t="s">
        <v>162</v>
      </c>
      <c r="P9" s="562"/>
      <c r="Q9" s="533" t="s">
        <v>195</v>
      </c>
      <c r="R9" s="534"/>
      <c r="S9" s="561" t="s">
        <v>163</v>
      </c>
      <c r="T9" s="562"/>
      <c r="U9" s="561" t="s">
        <v>162</v>
      </c>
      <c r="V9" s="562"/>
      <c r="W9" s="533" t="s">
        <v>195</v>
      </c>
      <c r="X9" s="534"/>
      <c r="Y9" s="561" t="s">
        <v>163</v>
      </c>
      <c r="Z9" s="562"/>
      <c r="AA9" s="561" t="s">
        <v>162</v>
      </c>
      <c r="AB9" s="562"/>
      <c r="AC9" s="533" t="s">
        <v>195</v>
      </c>
      <c r="AD9" s="534"/>
      <c r="AE9" s="561" t="s">
        <v>163</v>
      </c>
      <c r="AF9" s="562"/>
      <c r="AG9" s="561" t="s">
        <v>162</v>
      </c>
      <c r="AH9" s="562"/>
      <c r="AI9" s="533" t="s">
        <v>195</v>
      </c>
      <c r="AJ9" s="534"/>
      <c r="AK9" s="561" t="s">
        <v>163</v>
      </c>
      <c r="AL9" s="562"/>
      <c r="AM9" s="561" t="s">
        <v>162</v>
      </c>
      <c r="AN9" s="562"/>
      <c r="AO9" s="533" t="s">
        <v>195</v>
      </c>
      <c r="AP9" s="534"/>
      <c r="AQ9" s="549" t="s">
        <v>163</v>
      </c>
      <c r="AR9" s="549"/>
      <c r="AS9" s="561" t="s">
        <v>162</v>
      </c>
      <c r="AT9" s="562"/>
      <c r="AU9" s="533" t="s">
        <v>195</v>
      </c>
      <c r="AV9" s="534"/>
      <c r="AW9" s="561" t="s">
        <v>163</v>
      </c>
      <c r="AX9" s="562"/>
      <c r="AY9" s="561" t="s">
        <v>162</v>
      </c>
      <c r="AZ9" s="562"/>
      <c r="BA9" s="533" t="s">
        <v>195</v>
      </c>
      <c r="BB9" s="534"/>
      <c r="BC9" s="549" t="s">
        <v>163</v>
      </c>
      <c r="BD9" s="549"/>
      <c r="BE9" s="561" t="s">
        <v>162</v>
      </c>
      <c r="BF9" s="562"/>
      <c r="BG9" s="533" t="s">
        <v>195</v>
      </c>
      <c r="BH9" s="534"/>
      <c r="BI9" s="561" t="s">
        <v>163</v>
      </c>
      <c r="BJ9" s="562"/>
      <c r="BK9" s="561" t="s">
        <v>162</v>
      </c>
      <c r="BL9" s="562"/>
      <c r="BM9" s="533" t="s">
        <v>195</v>
      </c>
      <c r="BN9" s="534"/>
      <c r="BO9" s="561" t="s">
        <v>163</v>
      </c>
      <c r="BP9" s="562"/>
      <c r="BQ9" s="561" t="s">
        <v>162</v>
      </c>
      <c r="BR9" s="562"/>
      <c r="BS9" s="533" t="s">
        <v>195</v>
      </c>
      <c r="BT9" s="534"/>
      <c r="BU9" s="561" t="s">
        <v>163</v>
      </c>
      <c r="BV9" s="562"/>
      <c r="BW9" s="561" t="s">
        <v>162</v>
      </c>
      <c r="BX9" s="562"/>
      <c r="BY9" s="533" t="s">
        <v>195</v>
      </c>
      <c r="BZ9" s="534"/>
      <c r="CA9" s="561" t="s">
        <v>163</v>
      </c>
      <c r="CB9" s="562"/>
      <c r="CC9" s="561" t="s">
        <v>162</v>
      </c>
      <c r="CD9" s="562"/>
      <c r="CE9" s="533" t="s">
        <v>195</v>
      </c>
      <c r="CF9" s="534"/>
      <c r="CG9" s="561" t="s">
        <v>163</v>
      </c>
      <c r="CH9" s="562"/>
      <c r="CI9" s="561" t="s">
        <v>162</v>
      </c>
      <c r="CJ9" s="562"/>
      <c r="CK9" s="533" t="s">
        <v>195</v>
      </c>
      <c r="CL9" s="534"/>
      <c r="CM9" s="561" t="s">
        <v>163</v>
      </c>
      <c r="CN9" s="562"/>
      <c r="CO9" s="561" t="s">
        <v>162</v>
      </c>
      <c r="CP9" s="562"/>
      <c r="CQ9" s="533" t="s">
        <v>195</v>
      </c>
      <c r="CR9" s="534"/>
      <c r="CS9" s="561" t="s">
        <v>163</v>
      </c>
      <c r="CT9" s="562"/>
      <c r="CU9" s="561" t="s">
        <v>162</v>
      </c>
      <c r="CV9" s="562"/>
      <c r="CW9" s="533" t="s">
        <v>195</v>
      </c>
      <c r="CX9" s="534"/>
      <c r="CY9" s="561" t="s">
        <v>163</v>
      </c>
      <c r="CZ9" s="562"/>
      <c r="DA9" s="561" t="s">
        <v>162</v>
      </c>
      <c r="DB9" s="562"/>
      <c r="DC9" s="533" t="s">
        <v>195</v>
      </c>
      <c r="DD9" s="534"/>
      <c r="DE9" s="561" t="s">
        <v>163</v>
      </c>
      <c r="DF9" s="562"/>
      <c r="DG9" s="561" t="s">
        <v>162</v>
      </c>
      <c r="DH9" s="562"/>
      <c r="DI9" s="533" t="s">
        <v>195</v>
      </c>
      <c r="DJ9" s="534"/>
      <c r="DK9" s="549" t="s">
        <v>163</v>
      </c>
      <c r="DL9" s="549"/>
      <c r="DM9" s="561" t="s">
        <v>162</v>
      </c>
      <c r="DN9" s="562"/>
      <c r="DO9" s="533" t="s">
        <v>195</v>
      </c>
      <c r="DP9" s="534"/>
      <c r="DQ9" s="561" t="s">
        <v>163</v>
      </c>
      <c r="DR9" s="562"/>
      <c r="DS9" s="561" t="s">
        <v>162</v>
      </c>
      <c r="DT9" s="562"/>
      <c r="DU9" s="533" t="s">
        <v>195</v>
      </c>
      <c r="DV9" s="534"/>
      <c r="DW9" s="561" t="s">
        <v>163</v>
      </c>
      <c r="DX9" s="562"/>
      <c r="DY9" s="561" t="s">
        <v>162</v>
      </c>
      <c r="DZ9" s="562"/>
      <c r="EA9" s="533" t="s">
        <v>195</v>
      </c>
      <c r="EB9" s="534"/>
      <c r="EC9" s="561" t="s">
        <v>163</v>
      </c>
      <c r="ED9" s="562"/>
      <c r="EE9" s="561" t="s">
        <v>162</v>
      </c>
      <c r="EF9" s="562"/>
      <c r="EG9" s="533" t="s">
        <v>195</v>
      </c>
      <c r="EH9" s="534"/>
      <c r="EI9" s="561" t="s">
        <v>163</v>
      </c>
      <c r="EJ9" s="562"/>
      <c r="EK9" s="561" t="s">
        <v>162</v>
      </c>
      <c r="EL9" s="562"/>
      <c r="EM9" s="533" t="s">
        <v>195</v>
      </c>
      <c r="EN9" s="534"/>
      <c r="EO9" s="561" t="s">
        <v>163</v>
      </c>
      <c r="EP9" s="562"/>
      <c r="EQ9" s="561" t="s">
        <v>162</v>
      </c>
      <c r="ER9" s="562"/>
      <c r="ES9" s="533" t="s">
        <v>195</v>
      </c>
      <c r="ET9" s="534"/>
      <c r="EU9" s="561" t="s">
        <v>163</v>
      </c>
      <c r="EV9" s="562"/>
      <c r="EW9" s="561" t="s">
        <v>162</v>
      </c>
      <c r="EX9" s="562"/>
      <c r="EY9" s="533" t="s">
        <v>195</v>
      </c>
      <c r="EZ9" s="534"/>
      <c r="FA9" s="561" t="s">
        <v>163</v>
      </c>
      <c r="FB9" s="562"/>
      <c r="FC9" s="561" t="s">
        <v>162</v>
      </c>
      <c r="FD9" s="562"/>
      <c r="FE9" s="533" t="s">
        <v>195</v>
      </c>
      <c r="FF9" s="534"/>
      <c r="FG9" s="561" t="s">
        <v>163</v>
      </c>
      <c r="FH9" s="562"/>
      <c r="FI9" s="561" t="s">
        <v>162</v>
      </c>
      <c r="FJ9" s="562"/>
      <c r="FK9" s="533" t="s">
        <v>195</v>
      </c>
      <c r="FL9" s="534"/>
      <c r="FM9" s="561" t="s">
        <v>163</v>
      </c>
      <c r="FN9" s="562"/>
      <c r="FO9" s="561" t="s">
        <v>162</v>
      </c>
      <c r="FP9" s="562"/>
      <c r="FQ9" s="533" t="s">
        <v>195</v>
      </c>
      <c r="FR9" s="534"/>
      <c r="FS9" s="561" t="s">
        <v>163</v>
      </c>
      <c r="FT9" s="562"/>
      <c r="FU9" s="561" t="s">
        <v>162</v>
      </c>
      <c r="FV9" s="562"/>
      <c r="FW9" s="533" t="s">
        <v>195</v>
      </c>
      <c r="FX9" s="534"/>
      <c r="FY9" s="561" t="s">
        <v>163</v>
      </c>
      <c r="FZ9" s="562"/>
      <c r="GA9" s="561" t="s">
        <v>162</v>
      </c>
      <c r="GB9" s="562"/>
      <c r="GC9" s="533" t="s">
        <v>195</v>
      </c>
      <c r="GD9" s="534"/>
      <c r="GE9" s="561" t="s">
        <v>163</v>
      </c>
      <c r="GF9" s="562"/>
      <c r="GG9" s="561" t="s">
        <v>162</v>
      </c>
      <c r="GH9" s="562"/>
      <c r="GI9" s="561" t="s">
        <v>163</v>
      </c>
      <c r="GJ9" s="562"/>
      <c r="GK9" s="561" t="s">
        <v>162</v>
      </c>
      <c r="GL9" s="562"/>
      <c r="GM9" s="561" t="s">
        <v>163</v>
      </c>
      <c r="GN9" s="562"/>
      <c r="GO9" s="561" t="s">
        <v>162</v>
      </c>
      <c r="GP9" s="562"/>
      <c r="GQ9" s="561" t="s">
        <v>163</v>
      </c>
      <c r="GR9" s="562"/>
      <c r="GS9" s="561" t="s">
        <v>162</v>
      </c>
      <c r="GT9" s="562"/>
      <c r="GU9" s="561" t="s">
        <v>163</v>
      </c>
      <c r="GV9" s="562"/>
      <c r="GW9" s="561" t="s">
        <v>162</v>
      </c>
      <c r="GX9" s="562"/>
      <c r="GY9" s="561" t="s">
        <v>163</v>
      </c>
      <c r="GZ9" s="562"/>
      <c r="HA9" s="561" t="s">
        <v>162</v>
      </c>
      <c r="HB9" s="562"/>
      <c r="HC9" s="561" t="s">
        <v>163</v>
      </c>
      <c r="HD9" s="562"/>
      <c r="HE9" s="561" t="s">
        <v>162</v>
      </c>
      <c r="HF9" s="562"/>
      <c r="HG9" s="561" t="s">
        <v>163</v>
      </c>
      <c r="HH9" s="562"/>
      <c r="HI9" s="561" t="s">
        <v>162</v>
      </c>
      <c r="HJ9" s="562"/>
      <c r="HK9" s="561" t="s">
        <v>163</v>
      </c>
      <c r="HL9" s="562"/>
      <c r="HM9" s="561" t="s">
        <v>162</v>
      </c>
      <c r="HN9" s="562"/>
      <c r="HO9" s="561" t="s">
        <v>163</v>
      </c>
      <c r="HP9" s="562"/>
      <c r="HQ9" s="561" t="s">
        <v>162</v>
      </c>
      <c r="HR9" s="562"/>
      <c r="HS9" s="561" t="s">
        <v>163</v>
      </c>
      <c r="HT9" s="562"/>
      <c r="HU9" s="561" t="s">
        <v>162</v>
      </c>
      <c r="HV9" s="562"/>
      <c r="HW9" s="561" t="s">
        <v>163</v>
      </c>
      <c r="HX9" s="562"/>
      <c r="HY9" s="561" t="s">
        <v>162</v>
      </c>
      <c r="HZ9" s="562"/>
      <c r="IA9" s="561" t="s">
        <v>163</v>
      </c>
      <c r="IB9" s="562"/>
      <c r="IC9" s="561" t="s">
        <v>162</v>
      </c>
      <c r="ID9" s="562"/>
      <c r="IE9" s="561" t="s">
        <v>163</v>
      </c>
      <c r="IF9" s="574"/>
      <c r="IG9" s="451" t="s">
        <v>162</v>
      </c>
      <c r="IH9" s="451"/>
      <c r="II9" s="451" t="s">
        <v>163</v>
      </c>
      <c r="IJ9" s="451"/>
      <c r="IK9" s="561" t="s">
        <v>162</v>
      </c>
      <c r="IL9" s="562"/>
      <c r="IM9" s="561" t="s">
        <v>163</v>
      </c>
      <c r="IN9" s="562"/>
      <c r="IO9" s="561" t="s">
        <v>162</v>
      </c>
      <c r="IP9" s="562"/>
      <c r="IQ9" s="561" t="s">
        <v>163</v>
      </c>
      <c r="IR9" s="562"/>
      <c r="IS9" s="561" t="s">
        <v>162</v>
      </c>
      <c r="IT9" s="562"/>
      <c r="IU9" s="561" t="s">
        <v>163</v>
      </c>
      <c r="IV9" s="562"/>
      <c r="IW9" s="561" t="s">
        <v>162</v>
      </c>
      <c r="IX9" s="562"/>
      <c r="IY9" s="561" t="s">
        <v>163</v>
      </c>
      <c r="IZ9" s="562"/>
      <c r="JA9" s="561" t="s">
        <v>162</v>
      </c>
      <c r="JB9" s="562"/>
      <c r="JC9" s="561" t="s">
        <v>163</v>
      </c>
      <c r="JD9" s="562"/>
      <c r="JE9" s="561" t="s">
        <v>162</v>
      </c>
      <c r="JF9" s="562"/>
      <c r="JG9" s="561" t="s">
        <v>163</v>
      </c>
      <c r="JH9" s="562"/>
      <c r="JI9" s="561" t="s">
        <v>162</v>
      </c>
      <c r="JJ9" s="562"/>
      <c r="JK9" s="561" t="s">
        <v>163</v>
      </c>
      <c r="JL9" s="562"/>
      <c r="JM9" s="557" t="s">
        <v>162</v>
      </c>
      <c r="JN9" s="558"/>
      <c r="JO9" s="557" t="s">
        <v>163</v>
      </c>
      <c r="JP9" s="558"/>
      <c r="JQ9" s="557" t="s">
        <v>162</v>
      </c>
      <c r="JR9" s="558"/>
      <c r="JS9" s="557" t="s">
        <v>163</v>
      </c>
      <c r="JT9" s="558"/>
      <c r="JU9" s="557" t="s">
        <v>162</v>
      </c>
      <c r="JV9" s="558"/>
      <c r="JW9" s="557" t="s">
        <v>163</v>
      </c>
      <c r="JX9" s="558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20.62</v>
      </c>
      <c r="AH11" s="71"/>
      <c r="AI11" s="71"/>
      <c r="AJ11" s="71"/>
      <c r="AK11" s="71">
        <f>AG11+AI11</f>
        <v>20.62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0"/>
      <c r="CA11" s="71">
        <f>BW11+BY11</f>
        <v>0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380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>
        <v>0</v>
      </c>
      <c r="GH11" s="181"/>
      <c r="GI11" s="74">
        <f t="shared" ref="GI11:GI42" si="1">GG11</f>
        <v>0</v>
      </c>
      <c r="GJ11" s="74">
        <f>GH11</f>
        <v>0</v>
      </c>
      <c r="GK11" s="181">
        <v>8.25</v>
      </c>
      <c r="GL11" s="181"/>
      <c r="GM11" s="74">
        <f>GK11</f>
        <v>8.25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2.06</v>
      </c>
      <c r="GX11" s="181"/>
      <c r="GY11" s="74">
        <f>GW11</f>
        <v>2.06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2.99</v>
      </c>
      <c r="HJ11" s="181"/>
      <c r="HK11" s="74">
        <f>HI11</f>
        <v>2.99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/>
      <c r="IH11" s="195"/>
      <c r="II11" s="195">
        <f>IG11</f>
        <v>0</v>
      </c>
      <c r="IJ11" s="195">
        <f>IH11</f>
        <v>0</v>
      </c>
      <c r="IK11" s="195"/>
      <c r="IL11" s="195"/>
      <c r="IM11" s="195">
        <f>IK11</f>
        <v>0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/>
      <c r="JJ11" s="195"/>
      <c r="JK11" s="195">
        <f>JI11</f>
        <v>0</v>
      </c>
      <c r="JL11" s="195">
        <f>JJ11</f>
        <v>0</v>
      </c>
      <c r="JM11" s="195"/>
      <c r="JN11" s="195"/>
      <c r="JO11" s="195">
        <f>JM11</f>
        <v>0</v>
      </c>
      <c r="JP11" s="195">
        <f>JN11</f>
        <v>0</v>
      </c>
      <c r="JQ11" s="195"/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6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380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>
        <v>0</v>
      </c>
      <c r="GH12" s="181"/>
      <c r="GI12" s="74">
        <f t="shared" si="1"/>
        <v>0</v>
      </c>
      <c r="GJ12" s="74">
        <f t="shared" ref="GJ12:GJ75" si="37">GH12</f>
        <v>0</v>
      </c>
      <c r="GK12" s="181">
        <v>8.25</v>
      </c>
      <c r="GL12" s="181"/>
      <c r="GM12" s="74">
        <f t="shared" ref="GM12:GM75" si="38">GK12</f>
        <v>8.25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2.06</v>
      </c>
      <c r="GX12" s="181"/>
      <c r="GY12" s="74">
        <f t="shared" ref="GY12:GY75" si="44">GW12</f>
        <v>2.06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2.99</v>
      </c>
      <c r="HJ12" s="181"/>
      <c r="HK12" s="74">
        <f t="shared" ref="HK12:HL75" si="49">HI12</f>
        <v>2.99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/>
      <c r="IH12" s="195"/>
      <c r="II12" s="195">
        <f t="shared" ref="II12:IJ75" si="56">IG12</f>
        <v>0</v>
      </c>
      <c r="IJ12" s="195">
        <f t="shared" si="56"/>
        <v>0</v>
      </c>
      <c r="IK12" s="195"/>
      <c r="IL12" s="195"/>
      <c r="IM12" s="195">
        <f t="shared" ref="IM12:IN75" si="57">IK12</f>
        <v>0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/>
      <c r="JJ12" s="195"/>
      <c r="JK12" s="195">
        <f t="shared" ref="JK12:JL75" si="64">JI12</f>
        <v>0</v>
      </c>
      <c r="JL12" s="195">
        <f t="shared" si="64"/>
        <v>0</v>
      </c>
      <c r="JM12" s="195"/>
      <c r="JN12" s="195"/>
      <c r="JO12" s="195">
        <f t="shared" ref="JO12:JP75" si="65">JM12</f>
        <v>0</v>
      </c>
      <c r="JP12" s="195">
        <f t="shared" si="65"/>
        <v>0</v>
      </c>
      <c r="JQ12" s="195"/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/>
      <c r="D13" s="197"/>
      <c r="E13" s="198"/>
      <c r="F13" s="198"/>
      <c r="G13" s="199">
        <f t="shared" si="0"/>
        <v>0</v>
      </c>
      <c r="H13" s="199">
        <f t="shared" si="0"/>
        <v>0</v>
      </c>
      <c r="I13" s="200">
        <v>0</v>
      </c>
      <c r="J13" s="71"/>
      <c r="K13" s="71"/>
      <c r="L13" s="71"/>
      <c r="M13" s="199">
        <f t="shared" si="2"/>
        <v>0</v>
      </c>
      <c r="N13" s="199">
        <f t="shared" si="2"/>
        <v>0</v>
      </c>
      <c r="O13" s="197">
        <v>0.21</v>
      </c>
      <c r="P13" s="200"/>
      <c r="Q13" s="198"/>
      <c r="R13" s="199"/>
      <c r="S13" s="199">
        <f t="shared" si="3"/>
        <v>0.21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0</v>
      </c>
      <c r="AH13" s="199"/>
      <c r="AI13" s="199"/>
      <c r="AJ13" s="199"/>
      <c r="AK13" s="199">
        <f t="shared" si="6"/>
        <v>0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/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0</v>
      </c>
      <c r="BX13" s="198"/>
      <c r="BY13" s="209"/>
      <c r="BZ13" s="210"/>
      <c r="CA13" s="199">
        <f t="shared" si="13"/>
        <v>0</v>
      </c>
      <c r="CB13" s="199">
        <f t="shared" si="13"/>
        <v>0</v>
      </c>
      <c r="CC13" s="198"/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/>
      <c r="CV13" s="198"/>
      <c r="CW13" s="197"/>
      <c r="CX13" s="197"/>
      <c r="CY13" s="199">
        <f t="shared" si="17"/>
        <v>0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/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396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>
        <v>0</v>
      </c>
      <c r="GH13" s="216"/>
      <c r="GI13" s="198">
        <f t="shared" si="1"/>
        <v>0</v>
      </c>
      <c r="GJ13" s="198">
        <f t="shared" si="37"/>
        <v>0</v>
      </c>
      <c r="GK13" s="216">
        <v>8.25</v>
      </c>
      <c r="GL13" s="216"/>
      <c r="GM13" s="198">
        <f t="shared" si="38"/>
        <v>8.25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>
        <v>2.06</v>
      </c>
      <c r="GX13" s="216"/>
      <c r="GY13" s="198">
        <f t="shared" si="44"/>
        <v>2.06</v>
      </c>
      <c r="GZ13" s="198">
        <f t="shared" si="45"/>
        <v>0</v>
      </c>
      <c r="HA13" s="216">
        <v>0</v>
      </c>
      <c r="HB13" s="216"/>
      <c r="HC13" s="198">
        <f t="shared" si="46"/>
        <v>0</v>
      </c>
      <c r="HD13" s="198">
        <f t="shared" si="47"/>
        <v>0</v>
      </c>
      <c r="HE13" s="216">
        <v>1.67</v>
      </c>
      <c r="HF13" s="216"/>
      <c r="HG13" s="198">
        <f t="shared" si="48"/>
        <v>1.67</v>
      </c>
      <c r="HH13" s="198">
        <f t="shared" si="48"/>
        <v>0</v>
      </c>
      <c r="HI13" s="181">
        <v>2.99</v>
      </c>
      <c r="HJ13" s="181"/>
      <c r="HK13" s="198">
        <f t="shared" si="49"/>
        <v>2.99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/>
      <c r="HV13" s="198"/>
      <c r="HW13" s="198">
        <f t="shared" si="52"/>
        <v>0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/>
      <c r="IH13" s="218"/>
      <c r="II13" s="195">
        <f t="shared" si="56"/>
        <v>0</v>
      </c>
      <c r="IJ13" s="195">
        <f t="shared" si="56"/>
        <v>0</v>
      </c>
      <c r="IM13" s="195">
        <f t="shared" si="57"/>
        <v>0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/>
      <c r="JJ13" s="195"/>
      <c r="JK13" s="195">
        <f t="shared" si="64"/>
        <v>0</v>
      </c>
      <c r="JL13" s="195">
        <f t="shared" si="64"/>
        <v>0</v>
      </c>
      <c r="JM13" s="195"/>
      <c r="JN13" s="195"/>
      <c r="JO13" s="195">
        <f t="shared" si="65"/>
        <v>0</v>
      </c>
      <c r="JP13" s="195">
        <f t="shared" si="65"/>
        <v>0</v>
      </c>
      <c r="JQ13" s="195"/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>
        <v>0.21</v>
      </c>
      <c r="P14" s="220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41.24</v>
      </c>
      <c r="AH14" s="71"/>
      <c r="AI14" s="71"/>
      <c r="AJ14" s="71"/>
      <c r="AK14" s="71">
        <f t="shared" si="6"/>
        <v>41.24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19"/>
      <c r="CX14" s="219"/>
      <c r="CY14" s="71">
        <f t="shared" si="17"/>
        <v>0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/>
      <c r="EL14" s="219"/>
      <c r="EM14" s="226"/>
      <c r="EN14" s="226"/>
      <c r="EO14" s="71">
        <f t="shared" si="24"/>
        <v>0</v>
      </c>
      <c r="EP14" s="71">
        <f t="shared" si="24"/>
        <v>0</v>
      </c>
      <c r="EQ14" s="380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>
        <v>0</v>
      </c>
      <c r="GH14" s="181"/>
      <c r="GI14" s="74">
        <f t="shared" si="1"/>
        <v>0</v>
      </c>
      <c r="GJ14" s="74">
        <f t="shared" si="37"/>
        <v>0</v>
      </c>
      <c r="GK14" s="181">
        <v>8.25</v>
      </c>
      <c r="GL14" s="181"/>
      <c r="GM14" s="74">
        <f t="shared" si="38"/>
        <v>8.25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2.06</v>
      </c>
      <c r="GX14" s="181"/>
      <c r="GY14" s="74">
        <f t="shared" si="44"/>
        <v>2.06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2.99</v>
      </c>
      <c r="HJ14" s="181"/>
      <c r="HK14" s="74">
        <f t="shared" si="49"/>
        <v>2.99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/>
      <c r="IH14" s="218"/>
      <c r="II14" s="195">
        <f t="shared" si="56"/>
        <v>0</v>
      </c>
      <c r="IJ14" s="195">
        <f t="shared" si="56"/>
        <v>0</v>
      </c>
      <c r="IM14" s="195">
        <f t="shared" si="57"/>
        <v>0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/>
      <c r="JJ14" s="195"/>
      <c r="JK14" s="195">
        <f t="shared" si="64"/>
        <v>0</v>
      </c>
      <c r="JL14" s="195">
        <f t="shared" si="64"/>
        <v>0</v>
      </c>
      <c r="JM14" s="195"/>
      <c r="JN14" s="195"/>
      <c r="JO14" s="195">
        <f t="shared" si="65"/>
        <v>0</v>
      </c>
      <c r="JP14" s="195">
        <f t="shared" si="65"/>
        <v>0</v>
      </c>
      <c r="JQ14" s="195"/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19">
        <v>0.21</v>
      </c>
      <c r="P15" s="220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19"/>
      <c r="CX15" s="219"/>
      <c r="CY15" s="71">
        <f t="shared" si="17"/>
        <v>0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/>
      <c r="EL15" s="219"/>
      <c r="EM15" s="226"/>
      <c r="EN15" s="226"/>
      <c r="EO15" s="71">
        <f t="shared" si="24"/>
        <v>0</v>
      </c>
      <c r="EP15" s="71">
        <f t="shared" si="24"/>
        <v>0</v>
      </c>
      <c r="EQ15" s="380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>
        <v>0</v>
      </c>
      <c r="GH15" s="181"/>
      <c r="GI15" s="74">
        <f t="shared" si="1"/>
        <v>0</v>
      </c>
      <c r="GJ15" s="74">
        <f t="shared" si="37"/>
        <v>0</v>
      </c>
      <c r="GK15" s="181">
        <v>8.25</v>
      </c>
      <c r="GL15" s="181"/>
      <c r="GM15" s="74">
        <f t="shared" si="38"/>
        <v>8.25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2.06</v>
      </c>
      <c r="GX15" s="181"/>
      <c r="GY15" s="74">
        <f t="shared" si="44"/>
        <v>2.06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2.99</v>
      </c>
      <c r="HJ15" s="181"/>
      <c r="HK15" s="74">
        <f t="shared" si="49"/>
        <v>2.99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/>
      <c r="IH15" s="218"/>
      <c r="II15" s="195">
        <f t="shared" si="56"/>
        <v>0</v>
      </c>
      <c r="IJ15" s="195">
        <f t="shared" si="56"/>
        <v>0</v>
      </c>
      <c r="IM15" s="195">
        <f t="shared" si="57"/>
        <v>0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/>
      <c r="JJ15" s="195"/>
      <c r="JK15" s="195">
        <f t="shared" si="64"/>
        <v>0</v>
      </c>
      <c r="JL15" s="195">
        <f t="shared" si="64"/>
        <v>0</v>
      </c>
      <c r="JM15" s="195"/>
      <c r="JN15" s="195"/>
      <c r="JO15" s="195">
        <f t="shared" si="65"/>
        <v>0</v>
      </c>
      <c r="JP15" s="195">
        <f t="shared" si="65"/>
        <v>0</v>
      </c>
      <c r="JQ15" s="195"/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19">
        <v>0.21</v>
      </c>
      <c r="P16" s="220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19"/>
      <c r="CX16" s="219"/>
      <c r="CY16" s="71">
        <f t="shared" si="17"/>
        <v>0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/>
      <c r="EL16" s="219"/>
      <c r="EM16" s="226"/>
      <c r="EN16" s="226"/>
      <c r="EO16" s="71">
        <f t="shared" si="24"/>
        <v>0</v>
      </c>
      <c r="EP16" s="71">
        <f t="shared" si="24"/>
        <v>0</v>
      </c>
      <c r="EQ16" s="380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>
        <v>0</v>
      </c>
      <c r="GH16" s="181"/>
      <c r="GI16" s="74">
        <f t="shared" si="1"/>
        <v>0</v>
      </c>
      <c r="GJ16" s="74">
        <f t="shared" si="37"/>
        <v>0</v>
      </c>
      <c r="GK16" s="181">
        <v>8.25</v>
      </c>
      <c r="GL16" s="181"/>
      <c r="GM16" s="74">
        <f t="shared" si="38"/>
        <v>8.25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2.06</v>
      </c>
      <c r="GX16" s="181"/>
      <c r="GY16" s="74">
        <f t="shared" si="44"/>
        <v>2.06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2.99</v>
      </c>
      <c r="HJ16" s="181"/>
      <c r="HK16" s="74">
        <f t="shared" si="49"/>
        <v>2.99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/>
      <c r="IH16" s="218"/>
      <c r="II16" s="195">
        <f t="shared" si="56"/>
        <v>0</v>
      </c>
      <c r="IJ16" s="195">
        <f t="shared" si="56"/>
        <v>0</v>
      </c>
      <c r="IM16" s="195">
        <f t="shared" si="57"/>
        <v>0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/>
      <c r="JJ16" s="195"/>
      <c r="JK16" s="195">
        <f t="shared" si="64"/>
        <v>0</v>
      </c>
      <c r="JL16" s="195">
        <f t="shared" si="64"/>
        <v>0</v>
      </c>
      <c r="JM16" s="195"/>
      <c r="JN16" s="195"/>
      <c r="JO16" s="195">
        <f t="shared" si="65"/>
        <v>0</v>
      </c>
      <c r="JP16" s="195">
        <f t="shared" si="65"/>
        <v>0</v>
      </c>
      <c r="JQ16" s="195"/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19">
        <v>0.21</v>
      </c>
      <c r="P17" s="220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10.31</v>
      </c>
      <c r="AH17" s="71"/>
      <c r="AI17" s="71"/>
      <c r="AJ17" s="71"/>
      <c r="AK17" s="71">
        <f t="shared" si="6"/>
        <v>10.31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19"/>
      <c r="CX17" s="219"/>
      <c r="CY17" s="71">
        <f t="shared" si="17"/>
        <v>0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/>
      <c r="EL17" s="219"/>
      <c r="EM17" s="226"/>
      <c r="EN17" s="226"/>
      <c r="EO17" s="71">
        <f t="shared" si="24"/>
        <v>0</v>
      </c>
      <c r="EP17" s="71">
        <f t="shared" si="24"/>
        <v>0</v>
      </c>
      <c r="EQ17" s="380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>
        <v>0</v>
      </c>
      <c r="GH17" s="181"/>
      <c r="GI17" s="74">
        <f t="shared" si="1"/>
        <v>0</v>
      </c>
      <c r="GJ17" s="74">
        <f t="shared" si="37"/>
        <v>0</v>
      </c>
      <c r="GK17" s="181">
        <v>8.25</v>
      </c>
      <c r="GL17" s="181"/>
      <c r="GM17" s="74">
        <f t="shared" si="38"/>
        <v>8.25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2.06</v>
      </c>
      <c r="GX17" s="181"/>
      <c r="GY17" s="74">
        <f t="shared" si="44"/>
        <v>2.06</v>
      </c>
      <c r="GZ17" s="74">
        <f t="shared" si="45"/>
        <v>0</v>
      </c>
      <c r="HA17" s="181">
        <v>0</v>
      </c>
      <c r="HB17" s="181"/>
      <c r="HC17" s="74">
        <f t="shared" si="46"/>
        <v>0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2.99</v>
      </c>
      <c r="HJ17" s="181"/>
      <c r="HK17" s="74">
        <f t="shared" si="49"/>
        <v>2.99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/>
      <c r="IH17" s="218"/>
      <c r="II17" s="195">
        <f t="shared" si="56"/>
        <v>0</v>
      </c>
      <c r="IJ17" s="195">
        <f t="shared" si="56"/>
        <v>0</v>
      </c>
      <c r="IM17" s="195">
        <f t="shared" si="57"/>
        <v>0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/>
      <c r="JJ17" s="195"/>
      <c r="JK17" s="195">
        <f t="shared" si="64"/>
        <v>0</v>
      </c>
      <c r="JL17" s="195">
        <f t="shared" si="64"/>
        <v>0</v>
      </c>
      <c r="JM17" s="195"/>
      <c r="JN17" s="195"/>
      <c r="JO17" s="195">
        <f t="shared" si="65"/>
        <v>0</v>
      </c>
      <c r="JP17" s="195">
        <f t="shared" si="65"/>
        <v>0</v>
      </c>
      <c r="JQ17" s="195"/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>
        <v>0.21</v>
      </c>
      <c r="P18" s="220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19"/>
      <c r="CX18" s="219"/>
      <c r="CY18" s="71">
        <f t="shared" si="17"/>
        <v>0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/>
      <c r="EL18" s="219"/>
      <c r="EM18" s="226"/>
      <c r="EN18" s="226"/>
      <c r="EO18" s="71">
        <f t="shared" si="24"/>
        <v>0</v>
      </c>
      <c r="EP18" s="71">
        <f t="shared" si="24"/>
        <v>0</v>
      </c>
      <c r="EQ18" s="380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>
        <v>0</v>
      </c>
      <c r="GH18" s="181"/>
      <c r="GI18" s="74">
        <f t="shared" si="1"/>
        <v>0</v>
      </c>
      <c r="GJ18" s="74">
        <f t="shared" si="37"/>
        <v>0</v>
      </c>
      <c r="GK18" s="181">
        <v>8.25</v>
      </c>
      <c r="GL18" s="181"/>
      <c r="GM18" s="74">
        <f t="shared" si="38"/>
        <v>8.25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2.06</v>
      </c>
      <c r="GX18" s="181"/>
      <c r="GY18" s="74">
        <f t="shared" si="44"/>
        <v>2.06</v>
      </c>
      <c r="GZ18" s="74">
        <f t="shared" si="45"/>
        <v>0</v>
      </c>
      <c r="HA18" s="181">
        <v>0</v>
      </c>
      <c r="HB18" s="181"/>
      <c r="HC18" s="74">
        <f t="shared" si="46"/>
        <v>0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2.99</v>
      </c>
      <c r="HJ18" s="181"/>
      <c r="HK18" s="74">
        <f t="shared" si="49"/>
        <v>2.99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/>
      <c r="IH18" s="218"/>
      <c r="II18" s="195">
        <f t="shared" si="56"/>
        <v>0</v>
      </c>
      <c r="IJ18" s="195">
        <f t="shared" si="56"/>
        <v>0</v>
      </c>
      <c r="IM18" s="195">
        <f t="shared" si="57"/>
        <v>0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/>
      <c r="JJ18" s="195"/>
      <c r="JK18" s="195">
        <f t="shared" si="64"/>
        <v>0</v>
      </c>
      <c r="JL18" s="195">
        <f t="shared" si="64"/>
        <v>0</v>
      </c>
      <c r="JM18" s="195"/>
      <c r="JN18" s="195"/>
      <c r="JO18" s="195">
        <f t="shared" si="65"/>
        <v>0</v>
      </c>
      <c r="JP18" s="195">
        <f t="shared" si="65"/>
        <v>0</v>
      </c>
      <c r="JQ18" s="195"/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>
        <v>0</v>
      </c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19"/>
      <c r="CX19" s="219"/>
      <c r="CY19" s="71">
        <f t="shared" si="17"/>
        <v>0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/>
      <c r="EL19" s="219"/>
      <c r="EM19" s="226"/>
      <c r="EN19" s="226"/>
      <c r="EO19" s="71">
        <f t="shared" si="24"/>
        <v>0</v>
      </c>
      <c r="EP19" s="71">
        <f t="shared" si="24"/>
        <v>0</v>
      </c>
      <c r="EQ19" s="380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>
        <v>0</v>
      </c>
      <c r="GH19" s="181"/>
      <c r="GI19" s="74">
        <f t="shared" si="1"/>
        <v>0</v>
      </c>
      <c r="GJ19" s="74">
        <f t="shared" si="37"/>
        <v>0</v>
      </c>
      <c r="GK19" s="181">
        <v>8.25</v>
      </c>
      <c r="GL19" s="181"/>
      <c r="GM19" s="74">
        <f t="shared" si="38"/>
        <v>8.25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2.06</v>
      </c>
      <c r="GX19" s="181"/>
      <c r="GY19" s="74">
        <f t="shared" si="44"/>
        <v>2.06</v>
      </c>
      <c r="GZ19" s="74">
        <f t="shared" si="45"/>
        <v>0</v>
      </c>
      <c r="HA19" s="181">
        <v>0</v>
      </c>
      <c r="HB19" s="181"/>
      <c r="HC19" s="74">
        <f t="shared" si="46"/>
        <v>0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2.99</v>
      </c>
      <c r="HJ19" s="181"/>
      <c r="HK19" s="74">
        <f t="shared" si="49"/>
        <v>2.99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/>
      <c r="IH19" s="218"/>
      <c r="II19" s="195">
        <f t="shared" si="56"/>
        <v>0</v>
      </c>
      <c r="IJ19" s="195">
        <f t="shared" si="56"/>
        <v>0</v>
      </c>
      <c r="IM19" s="195">
        <f t="shared" si="57"/>
        <v>0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/>
      <c r="JJ19" s="195"/>
      <c r="JK19" s="195">
        <f t="shared" si="64"/>
        <v>0</v>
      </c>
      <c r="JL19" s="195">
        <f t="shared" si="64"/>
        <v>0</v>
      </c>
      <c r="JM19" s="195"/>
      <c r="JN19" s="195"/>
      <c r="JO19" s="195">
        <f t="shared" si="65"/>
        <v>0</v>
      </c>
      <c r="JP19" s="195">
        <f t="shared" si="65"/>
        <v>0</v>
      </c>
      <c r="JQ19" s="195"/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>
        <v>0</v>
      </c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30.93</v>
      </c>
      <c r="AH20" s="71"/>
      <c r="AI20" s="71"/>
      <c r="AJ20" s="71"/>
      <c r="AK20" s="71">
        <f t="shared" si="6"/>
        <v>30.93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19"/>
      <c r="CX20" s="219"/>
      <c r="CY20" s="71">
        <f t="shared" si="17"/>
        <v>0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/>
      <c r="EL20" s="219"/>
      <c r="EM20" s="226"/>
      <c r="EN20" s="226"/>
      <c r="EO20" s="71">
        <f t="shared" si="24"/>
        <v>0</v>
      </c>
      <c r="EP20" s="71">
        <f t="shared" si="24"/>
        <v>0</v>
      </c>
      <c r="EQ20" s="380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>
        <v>0</v>
      </c>
      <c r="GH20" s="181"/>
      <c r="GI20" s="74">
        <f t="shared" si="1"/>
        <v>0</v>
      </c>
      <c r="GJ20" s="74">
        <f t="shared" si="37"/>
        <v>0</v>
      </c>
      <c r="GK20" s="181">
        <v>8.25</v>
      </c>
      <c r="GL20" s="181"/>
      <c r="GM20" s="74">
        <f t="shared" si="38"/>
        <v>8.25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2.06</v>
      </c>
      <c r="GX20" s="181"/>
      <c r="GY20" s="74">
        <f t="shared" si="44"/>
        <v>2.06</v>
      </c>
      <c r="GZ20" s="74">
        <f t="shared" si="45"/>
        <v>0</v>
      </c>
      <c r="HA20" s="181">
        <v>0</v>
      </c>
      <c r="HB20" s="181"/>
      <c r="HC20" s="74">
        <f t="shared" si="46"/>
        <v>0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2.99</v>
      </c>
      <c r="HJ20" s="181"/>
      <c r="HK20" s="74">
        <f t="shared" si="49"/>
        <v>2.99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/>
      <c r="IH20" s="218"/>
      <c r="II20" s="195">
        <f t="shared" si="56"/>
        <v>0</v>
      </c>
      <c r="IJ20" s="195">
        <f t="shared" si="56"/>
        <v>0</v>
      </c>
      <c r="IM20" s="195">
        <f t="shared" si="57"/>
        <v>0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/>
      <c r="JJ20" s="195"/>
      <c r="JK20" s="195">
        <f t="shared" si="64"/>
        <v>0</v>
      </c>
      <c r="JL20" s="195">
        <f t="shared" si="64"/>
        <v>0</v>
      </c>
      <c r="JM20" s="195"/>
      <c r="JN20" s="195"/>
      <c r="JO20" s="195">
        <f t="shared" si="65"/>
        <v>0</v>
      </c>
      <c r="JP20" s="195">
        <f t="shared" si="65"/>
        <v>0</v>
      </c>
      <c r="JQ20" s="195"/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>
        <v>0</v>
      </c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30.93</v>
      </c>
      <c r="AH21" s="71"/>
      <c r="AI21" s="71"/>
      <c r="AJ21" s="71"/>
      <c r="AK21" s="71">
        <f t="shared" si="6"/>
        <v>30.93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19"/>
      <c r="CX21" s="219"/>
      <c r="CY21" s="71">
        <f t="shared" si="17"/>
        <v>0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/>
      <c r="EL21" s="219"/>
      <c r="EM21" s="226"/>
      <c r="EN21" s="226"/>
      <c r="EO21" s="71">
        <f t="shared" si="24"/>
        <v>0</v>
      </c>
      <c r="EP21" s="71">
        <f t="shared" si="24"/>
        <v>0</v>
      </c>
      <c r="EQ21" s="380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>
        <v>0</v>
      </c>
      <c r="GH21" s="181"/>
      <c r="GI21" s="74">
        <f t="shared" si="1"/>
        <v>0</v>
      </c>
      <c r="GJ21" s="74">
        <f t="shared" si="37"/>
        <v>0</v>
      </c>
      <c r="GK21" s="181">
        <v>8.25</v>
      </c>
      <c r="GL21" s="181"/>
      <c r="GM21" s="74">
        <f t="shared" si="38"/>
        <v>8.25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2.06</v>
      </c>
      <c r="GX21" s="181"/>
      <c r="GY21" s="74">
        <f t="shared" si="44"/>
        <v>2.06</v>
      </c>
      <c r="GZ21" s="74">
        <f t="shared" si="45"/>
        <v>0</v>
      </c>
      <c r="HA21" s="181">
        <v>0</v>
      </c>
      <c r="HB21" s="181"/>
      <c r="HC21" s="74">
        <f t="shared" si="46"/>
        <v>0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2.99</v>
      </c>
      <c r="HJ21" s="181"/>
      <c r="HK21" s="74">
        <f t="shared" si="49"/>
        <v>2.99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/>
      <c r="IH21" s="218"/>
      <c r="II21" s="195">
        <f t="shared" si="56"/>
        <v>0</v>
      </c>
      <c r="IJ21" s="195">
        <f t="shared" si="56"/>
        <v>0</v>
      </c>
      <c r="IM21" s="195">
        <f t="shared" si="57"/>
        <v>0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/>
      <c r="JJ21" s="195"/>
      <c r="JK21" s="195">
        <f t="shared" si="64"/>
        <v>0</v>
      </c>
      <c r="JL21" s="195">
        <f t="shared" si="64"/>
        <v>0</v>
      </c>
      <c r="JM21" s="195"/>
      <c r="JN21" s="195"/>
      <c r="JO21" s="195">
        <f t="shared" si="65"/>
        <v>0</v>
      </c>
      <c r="JP21" s="195">
        <f t="shared" si="65"/>
        <v>0</v>
      </c>
      <c r="JQ21" s="195"/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>
        <v>0</v>
      </c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19"/>
      <c r="CX22" s="219"/>
      <c r="CY22" s="71">
        <f t="shared" si="17"/>
        <v>0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/>
      <c r="EL22" s="219"/>
      <c r="EM22" s="226"/>
      <c r="EN22" s="226"/>
      <c r="EO22" s="71">
        <f t="shared" si="24"/>
        <v>0</v>
      </c>
      <c r="EP22" s="71">
        <f t="shared" si="24"/>
        <v>0</v>
      </c>
      <c r="EQ22" s="380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>
        <v>0</v>
      </c>
      <c r="GH22" s="181"/>
      <c r="GI22" s="74">
        <f t="shared" si="1"/>
        <v>0</v>
      </c>
      <c r="GJ22" s="74">
        <f t="shared" si="37"/>
        <v>0</v>
      </c>
      <c r="GK22" s="181">
        <v>8.25</v>
      </c>
      <c r="GL22" s="181"/>
      <c r="GM22" s="74">
        <f t="shared" si="38"/>
        <v>8.25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2.06</v>
      </c>
      <c r="GX22" s="181"/>
      <c r="GY22" s="74">
        <f t="shared" si="44"/>
        <v>2.06</v>
      </c>
      <c r="GZ22" s="74">
        <f t="shared" si="45"/>
        <v>0</v>
      </c>
      <c r="HA22" s="181">
        <v>0</v>
      </c>
      <c r="HB22" s="181"/>
      <c r="HC22" s="74">
        <f t="shared" si="46"/>
        <v>0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2.99</v>
      </c>
      <c r="HJ22" s="181"/>
      <c r="HK22" s="74">
        <f t="shared" si="49"/>
        <v>2.99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/>
      <c r="IH22" s="218"/>
      <c r="II22" s="195">
        <f t="shared" si="56"/>
        <v>0</v>
      </c>
      <c r="IJ22" s="195">
        <f t="shared" si="56"/>
        <v>0</v>
      </c>
      <c r="IM22" s="195">
        <f t="shared" si="57"/>
        <v>0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/>
      <c r="JJ22" s="195"/>
      <c r="JK22" s="195">
        <f t="shared" si="64"/>
        <v>0</v>
      </c>
      <c r="JL22" s="195">
        <f t="shared" si="64"/>
        <v>0</v>
      </c>
      <c r="JM22" s="195"/>
      <c r="JN22" s="195"/>
      <c r="JO22" s="195">
        <f t="shared" si="65"/>
        <v>0</v>
      </c>
      <c r="JP22" s="195">
        <f t="shared" si="65"/>
        <v>0</v>
      </c>
      <c r="JQ22" s="195"/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>
        <v>0</v>
      </c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19"/>
      <c r="CX23" s="219"/>
      <c r="CY23" s="71">
        <f t="shared" si="17"/>
        <v>0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/>
      <c r="EL23" s="219"/>
      <c r="EM23" s="226"/>
      <c r="EN23" s="226"/>
      <c r="EO23" s="71">
        <f t="shared" si="24"/>
        <v>0</v>
      </c>
      <c r="EP23" s="71">
        <f t="shared" si="24"/>
        <v>0</v>
      </c>
      <c r="EQ23" s="380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>
        <v>0</v>
      </c>
      <c r="GH23" s="181"/>
      <c r="GI23" s="74">
        <f t="shared" si="1"/>
        <v>0</v>
      </c>
      <c r="GJ23" s="74">
        <f t="shared" si="37"/>
        <v>0</v>
      </c>
      <c r="GK23" s="181">
        <v>8.25</v>
      </c>
      <c r="GL23" s="181"/>
      <c r="GM23" s="74">
        <f t="shared" si="38"/>
        <v>8.25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2.06</v>
      </c>
      <c r="GX23" s="181"/>
      <c r="GY23" s="74">
        <f t="shared" si="44"/>
        <v>2.06</v>
      </c>
      <c r="GZ23" s="74">
        <f t="shared" si="45"/>
        <v>0</v>
      </c>
      <c r="HA23" s="181">
        <v>0</v>
      </c>
      <c r="HB23" s="181"/>
      <c r="HC23" s="74">
        <f t="shared" si="46"/>
        <v>0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2.99</v>
      </c>
      <c r="HJ23" s="181"/>
      <c r="HK23" s="74">
        <f t="shared" si="49"/>
        <v>2.99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/>
      <c r="IH23" s="218"/>
      <c r="II23" s="195">
        <f t="shared" si="56"/>
        <v>0</v>
      </c>
      <c r="IJ23" s="195">
        <f t="shared" si="56"/>
        <v>0</v>
      </c>
      <c r="IM23" s="195">
        <f t="shared" si="57"/>
        <v>0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/>
      <c r="JJ23" s="195"/>
      <c r="JK23" s="195">
        <f t="shared" si="64"/>
        <v>0</v>
      </c>
      <c r="JL23" s="195">
        <f t="shared" si="64"/>
        <v>0</v>
      </c>
      <c r="JM23" s="195"/>
      <c r="JN23" s="195"/>
      <c r="JO23" s="195">
        <f t="shared" si="65"/>
        <v>0</v>
      </c>
      <c r="JP23" s="195">
        <f t="shared" si="65"/>
        <v>0</v>
      </c>
      <c r="JQ23" s="195"/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>
        <v>0</v>
      </c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19"/>
      <c r="CX24" s="219"/>
      <c r="CY24" s="71">
        <f t="shared" si="17"/>
        <v>0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/>
      <c r="EL24" s="219"/>
      <c r="EM24" s="226"/>
      <c r="EN24" s="226"/>
      <c r="EO24" s="71">
        <f t="shared" si="24"/>
        <v>0</v>
      </c>
      <c r="EP24" s="71">
        <f t="shared" si="24"/>
        <v>0</v>
      </c>
      <c r="EQ24" s="380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>
        <v>0</v>
      </c>
      <c r="GH24" s="181"/>
      <c r="GI24" s="74">
        <f t="shared" si="1"/>
        <v>0</v>
      </c>
      <c r="GJ24" s="74">
        <f t="shared" si="37"/>
        <v>0</v>
      </c>
      <c r="GK24" s="181">
        <v>8.25</v>
      </c>
      <c r="GL24" s="181"/>
      <c r="GM24" s="74">
        <f t="shared" si="38"/>
        <v>8.25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2.06</v>
      </c>
      <c r="GX24" s="181"/>
      <c r="GY24" s="74">
        <f t="shared" si="44"/>
        <v>2.06</v>
      </c>
      <c r="GZ24" s="74">
        <f t="shared" si="45"/>
        <v>0</v>
      </c>
      <c r="HA24" s="181">
        <v>0</v>
      </c>
      <c r="HB24" s="181"/>
      <c r="HC24" s="74">
        <f t="shared" si="46"/>
        <v>0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2.99</v>
      </c>
      <c r="HJ24" s="181"/>
      <c r="HK24" s="74">
        <f t="shared" si="49"/>
        <v>2.99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/>
      <c r="IH24" s="218"/>
      <c r="II24" s="195">
        <f t="shared" si="56"/>
        <v>0</v>
      </c>
      <c r="IJ24" s="195">
        <f t="shared" si="56"/>
        <v>0</v>
      </c>
      <c r="IM24" s="195">
        <f t="shared" si="57"/>
        <v>0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/>
      <c r="JJ24" s="195"/>
      <c r="JK24" s="195">
        <f t="shared" si="64"/>
        <v>0</v>
      </c>
      <c r="JL24" s="195">
        <f t="shared" si="64"/>
        <v>0</v>
      </c>
      <c r="JM24" s="195"/>
      <c r="JN24" s="195"/>
      <c r="JO24" s="195">
        <f t="shared" si="65"/>
        <v>0</v>
      </c>
      <c r="JP24" s="195">
        <f t="shared" si="65"/>
        <v>0</v>
      </c>
      <c r="JQ24" s="195"/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>
        <v>0</v>
      </c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19"/>
      <c r="CX25" s="219"/>
      <c r="CY25" s="71">
        <f t="shared" si="17"/>
        <v>0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/>
      <c r="EL25" s="219"/>
      <c r="EM25" s="226"/>
      <c r="EN25" s="226"/>
      <c r="EO25" s="71">
        <f t="shared" si="24"/>
        <v>0</v>
      </c>
      <c r="EP25" s="71">
        <f t="shared" si="24"/>
        <v>0</v>
      </c>
      <c r="EQ25" s="380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>
        <v>0</v>
      </c>
      <c r="GH25" s="181"/>
      <c r="GI25" s="74">
        <f t="shared" si="1"/>
        <v>0</v>
      </c>
      <c r="GJ25" s="74">
        <f t="shared" si="37"/>
        <v>0</v>
      </c>
      <c r="GK25" s="181">
        <v>8.25</v>
      </c>
      <c r="GL25" s="181"/>
      <c r="GM25" s="74">
        <f t="shared" si="38"/>
        <v>8.25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2.06</v>
      </c>
      <c r="GX25" s="181"/>
      <c r="GY25" s="74">
        <f t="shared" si="44"/>
        <v>2.06</v>
      </c>
      <c r="GZ25" s="74">
        <f t="shared" si="45"/>
        <v>0</v>
      </c>
      <c r="HA25" s="181">
        <v>0</v>
      </c>
      <c r="HB25" s="181"/>
      <c r="HC25" s="74">
        <f t="shared" si="46"/>
        <v>0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2.99</v>
      </c>
      <c r="HJ25" s="181"/>
      <c r="HK25" s="74">
        <f t="shared" si="49"/>
        <v>2.99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/>
      <c r="IH25" s="218"/>
      <c r="II25" s="195">
        <f t="shared" si="56"/>
        <v>0</v>
      </c>
      <c r="IJ25" s="195">
        <f t="shared" si="56"/>
        <v>0</v>
      </c>
      <c r="IM25" s="195">
        <f t="shared" si="57"/>
        <v>0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/>
      <c r="JJ25" s="195"/>
      <c r="JK25" s="195">
        <f t="shared" si="64"/>
        <v>0</v>
      </c>
      <c r="JL25" s="195">
        <f t="shared" si="64"/>
        <v>0</v>
      </c>
      <c r="JM25" s="195"/>
      <c r="JN25" s="195"/>
      <c r="JO25" s="195">
        <f t="shared" si="65"/>
        <v>0</v>
      </c>
      <c r="JP25" s="195">
        <f t="shared" si="65"/>
        <v>0</v>
      </c>
      <c r="JQ25" s="195"/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>
        <v>0</v>
      </c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10.31</v>
      </c>
      <c r="AH26" s="71"/>
      <c r="AI26" s="71"/>
      <c r="AJ26" s="71"/>
      <c r="AK26" s="71">
        <f t="shared" si="6"/>
        <v>10.31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19"/>
      <c r="CX26" s="219"/>
      <c r="CY26" s="71">
        <f t="shared" si="17"/>
        <v>0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/>
      <c r="EL26" s="219"/>
      <c r="EM26" s="226"/>
      <c r="EN26" s="226"/>
      <c r="EO26" s="71">
        <f t="shared" si="24"/>
        <v>0</v>
      </c>
      <c r="EP26" s="71">
        <f t="shared" si="24"/>
        <v>0</v>
      </c>
      <c r="EQ26" s="380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>
        <v>0</v>
      </c>
      <c r="GH26" s="181"/>
      <c r="GI26" s="74">
        <f t="shared" si="1"/>
        <v>0</v>
      </c>
      <c r="GJ26" s="74">
        <f t="shared" si="37"/>
        <v>0</v>
      </c>
      <c r="GK26" s="181">
        <v>8.25</v>
      </c>
      <c r="GL26" s="181"/>
      <c r="GM26" s="74">
        <f t="shared" si="38"/>
        <v>8.25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2.06</v>
      </c>
      <c r="GX26" s="181"/>
      <c r="GY26" s="74">
        <f t="shared" si="44"/>
        <v>2.06</v>
      </c>
      <c r="GZ26" s="74">
        <f t="shared" si="45"/>
        <v>0</v>
      </c>
      <c r="HA26" s="181">
        <v>0</v>
      </c>
      <c r="HB26" s="181"/>
      <c r="HC26" s="74">
        <f t="shared" si="46"/>
        <v>0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2.99</v>
      </c>
      <c r="HJ26" s="181"/>
      <c r="HK26" s="74">
        <f t="shared" si="49"/>
        <v>2.99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/>
      <c r="IH26" s="218"/>
      <c r="II26" s="195">
        <f t="shared" si="56"/>
        <v>0</v>
      </c>
      <c r="IJ26" s="195">
        <f t="shared" si="56"/>
        <v>0</v>
      </c>
      <c r="IM26" s="195">
        <f t="shared" si="57"/>
        <v>0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/>
      <c r="JJ26" s="195"/>
      <c r="JK26" s="195">
        <f t="shared" si="64"/>
        <v>0</v>
      </c>
      <c r="JL26" s="195">
        <f t="shared" si="64"/>
        <v>0</v>
      </c>
      <c r="JM26" s="195"/>
      <c r="JN26" s="195"/>
      <c r="JO26" s="195">
        <f t="shared" si="65"/>
        <v>0</v>
      </c>
      <c r="JP26" s="195">
        <f t="shared" si="65"/>
        <v>0</v>
      </c>
      <c r="JQ26" s="195"/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>
        <v>0</v>
      </c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30.93</v>
      </c>
      <c r="AH27" s="71"/>
      <c r="AI27" s="71"/>
      <c r="AJ27" s="71"/>
      <c r="AK27" s="71">
        <f t="shared" si="6"/>
        <v>30.93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19"/>
      <c r="CX27" s="219"/>
      <c r="CY27" s="71">
        <f t="shared" si="17"/>
        <v>0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/>
      <c r="EL27" s="219"/>
      <c r="EM27" s="226"/>
      <c r="EN27" s="226"/>
      <c r="EO27" s="71">
        <f t="shared" si="24"/>
        <v>0</v>
      </c>
      <c r="EP27" s="71">
        <f t="shared" si="24"/>
        <v>0</v>
      </c>
      <c r="EQ27" s="380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>
        <v>0</v>
      </c>
      <c r="GH27" s="181"/>
      <c r="GI27" s="74">
        <f t="shared" si="1"/>
        <v>0</v>
      </c>
      <c r="GJ27" s="74">
        <f t="shared" si="37"/>
        <v>0</v>
      </c>
      <c r="GK27" s="181">
        <v>8.25</v>
      </c>
      <c r="GL27" s="181"/>
      <c r="GM27" s="74">
        <f t="shared" si="38"/>
        <v>8.25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2.06</v>
      </c>
      <c r="GX27" s="181"/>
      <c r="GY27" s="74">
        <f t="shared" si="44"/>
        <v>2.06</v>
      </c>
      <c r="GZ27" s="74">
        <f t="shared" si="45"/>
        <v>0</v>
      </c>
      <c r="HA27" s="181">
        <v>0</v>
      </c>
      <c r="HB27" s="181"/>
      <c r="HC27" s="74">
        <f t="shared" si="46"/>
        <v>0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2.99</v>
      </c>
      <c r="HJ27" s="181"/>
      <c r="HK27" s="74">
        <f t="shared" si="49"/>
        <v>2.99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/>
      <c r="IH27" s="218"/>
      <c r="II27" s="195">
        <f t="shared" si="56"/>
        <v>0</v>
      </c>
      <c r="IJ27" s="195">
        <f t="shared" si="56"/>
        <v>0</v>
      </c>
      <c r="IM27" s="195">
        <f t="shared" si="57"/>
        <v>0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/>
      <c r="JJ27" s="195"/>
      <c r="JK27" s="195">
        <f t="shared" si="64"/>
        <v>0</v>
      </c>
      <c r="JL27" s="195">
        <f t="shared" si="64"/>
        <v>0</v>
      </c>
      <c r="JM27" s="195"/>
      <c r="JN27" s="195"/>
      <c r="JO27" s="195">
        <f t="shared" si="65"/>
        <v>0</v>
      </c>
      <c r="JP27" s="195">
        <f t="shared" si="65"/>
        <v>0</v>
      </c>
      <c r="JQ27" s="195"/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>
        <v>0</v>
      </c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19"/>
      <c r="CX28" s="219"/>
      <c r="CY28" s="71">
        <f t="shared" si="17"/>
        <v>0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/>
      <c r="EL28" s="219"/>
      <c r="EM28" s="226"/>
      <c r="EN28" s="226"/>
      <c r="EO28" s="71">
        <f t="shared" si="24"/>
        <v>0</v>
      </c>
      <c r="EP28" s="71">
        <f t="shared" si="24"/>
        <v>0</v>
      </c>
      <c r="EQ28" s="380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>
        <v>0</v>
      </c>
      <c r="GH28" s="181"/>
      <c r="GI28" s="74">
        <f t="shared" si="1"/>
        <v>0</v>
      </c>
      <c r="GJ28" s="74">
        <f t="shared" si="37"/>
        <v>0</v>
      </c>
      <c r="GK28" s="181">
        <v>8.25</v>
      </c>
      <c r="GL28" s="181"/>
      <c r="GM28" s="74">
        <f t="shared" si="38"/>
        <v>8.25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2.06</v>
      </c>
      <c r="GX28" s="181"/>
      <c r="GY28" s="74">
        <f t="shared" si="44"/>
        <v>2.06</v>
      </c>
      <c r="GZ28" s="74">
        <f t="shared" si="45"/>
        <v>0</v>
      </c>
      <c r="HA28" s="181">
        <v>0</v>
      </c>
      <c r="HB28" s="181"/>
      <c r="HC28" s="74">
        <f t="shared" si="46"/>
        <v>0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2.99</v>
      </c>
      <c r="HJ28" s="181"/>
      <c r="HK28" s="74">
        <f t="shared" si="49"/>
        <v>2.99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/>
      <c r="IH28" s="218"/>
      <c r="II28" s="195">
        <f t="shared" si="56"/>
        <v>0</v>
      </c>
      <c r="IJ28" s="195">
        <f t="shared" si="56"/>
        <v>0</v>
      </c>
      <c r="IM28" s="195">
        <f t="shared" si="57"/>
        <v>0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/>
      <c r="JJ28" s="195"/>
      <c r="JK28" s="195">
        <f t="shared" si="64"/>
        <v>0</v>
      </c>
      <c r="JL28" s="195">
        <f t="shared" si="64"/>
        <v>0</v>
      </c>
      <c r="JM28" s="195"/>
      <c r="JN28" s="195"/>
      <c r="JO28" s="195">
        <f t="shared" si="65"/>
        <v>0</v>
      </c>
      <c r="JP28" s="195">
        <f t="shared" si="65"/>
        <v>0</v>
      </c>
      <c r="JQ28" s="195"/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>
        <v>0</v>
      </c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19"/>
      <c r="CX29" s="219"/>
      <c r="CY29" s="71">
        <f t="shared" si="17"/>
        <v>0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/>
      <c r="EL29" s="219"/>
      <c r="EM29" s="226"/>
      <c r="EN29" s="226"/>
      <c r="EO29" s="71">
        <f t="shared" si="24"/>
        <v>0</v>
      </c>
      <c r="EP29" s="71">
        <f t="shared" si="24"/>
        <v>0</v>
      </c>
      <c r="EQ29" s="380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>
        <v>0</v>
      </c>
      <c r="GH29" s="181"/>
      <c r="GI29" s="74">
        <f t="shared" si="1"/>
        <v>0</v>
      </c>
      <c r="GJ29" s="74">
        <f t="shared" si="37"/>
        <v>0</v>
      </c>
      <c r="GK29" s="181">
        <v>8.25</v>
      </c>
      <c r="GL29" s="181"/>
      <c r="GM29" s="74">
        <f t="shared" si="38"/>
        <v>8.25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2.06</v>
      </c>
      <c r="GX29" s="181"/>
      <c r="GY29" s="74">
        <f t="shared" si="44"/>
        <v>2.06</v>
      </c>
      <c r="GZ29" s="74">
        <f t="shared" si="45"/>
        <v>0</v>
      </c>
      <c r="HA29" s="181">
        <v>0</v>
      </c>
      <c r="HB29" s="181"/>
      <c r="HC29" s="74">
        <f t="shared" si="46"/>
        <v>0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2.99</v>
      </c>
      <c r="HJ29" s="181"/>
      <c r="HK29" s="74">
        <f t="shared" si="49"/>
        <v>2.99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/>
      <c r="IH29" s="218"/>
      <c r="II29" s="195">
        <f t="shared" si="56"/>
        <v>0</v>
      </c>
      <c r="IJ29" s="195">
        <f t="shared" si="56"/>
        <v>0</v>
      </c>
      <c r="IM29" s="195">
        <f t="shared" si="57"/>
        <v>0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/>
      <c r="JJ29" s="195"/>
      <c r="JK29" s="195">
        <f t="shared" si="64"/>
        <v>0</v>
      </c>
      <c r="JL29" s="195">
        <f t="shared" si="64"/>
        <v>0</v>
      </c>
      <c r="JM29" s="195"/>
      <c r="JN29" s="195"/>
      <c r="JO29" s="195">
        <f t="shared" si="65"/>
        <v>0</v>
      </c>
      <c r="JP29" s="195">
        <f t="shared" si="65"/>
        <v>0</v>
      </c>
      <c r="JQ29" s="195"/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>
        <v>0</v>
      </c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19"/>
      <c r="CX30" s="219"/>
      <c r="CY30" s="71">
        <f t="shared" si="17"/>
        <v>0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/>
      <c r="EL30" s="219"/>
      <c r="EM30" s="226"/>
      <c r="EN30" s="226"/>
      <c r="EO30" s="71">
        <f t="shared" si="24"/>
        <v>0</v>
      </c>
      <c r="EP30" s="71">
        <f t="shared" si="24"/>
        <v>0</v>
      </c>
      <c r="EQ30" s="380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>
        <v>0</v>
      </c>
      <c r="GH30" s="181"/>
      <c r="GI30" s="74">
        <f t="shared" si="1"/>
        <v>0</v>
      </c>
      <c r="GJ30" s="74">
        <f t="shared" si="37"/>
        <v>0</v>
      </c>
      <c r="GK30" s="181">
        <v>8.25</v>
      </c>
      <c r="GL30" s="181"/>
      <c r="GM30" s="74">
        <f t="shared" si="38"/>
        <v>8.25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2.06</v>
      </c>
      <c r="GX30" s="181"/>
      <c r="GY30" s="74">
        <f t="shared" si="44"/>
        <v>2.06</v>
      </c>
      <c r="GZ30" s="74">
        <f t="shared" si="45"/>
        <v>0</v>
      </c>
      <c r="HA30" s="181">
        <v>0</v>
      </c>
      <c r="HB30" s="181"/>
      <c r="HC30" s="74">
        <f t="shared" si="46"/>
        <v>0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2.99</v>
      </c>
      <c r="HJ30" s="181"/>
      <c r="HK30" s="74">
        <f t="shared" si="49"/>
        <v>2.99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/>
      <c r="IH30" s="218"/>
      <c r="II30" s="195">
        <f t="shared" si="56"/>
        <v>0</v>
      </c>
      <c r="IJ30" s="195">
        <f t="shared" si="56"/>
        <v>0</v>
      </c>
      <c r="IM30" s="195">
        <f t="shared" si="57"/>
        <v>0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/>
      <c r="JJ30" s="195"/>
      <c r="JK30" s="195">
        <f t="shared" si="64"/>
        <v>0</v>
      </c>
      <c r="JL30" s="195">
        <f t="shared" si="64"/>
        <v>0</v>
      </c>
      <c r="JM30" s="195"/>
      <c r="JN30" s="195"/>
      <c r="JO30" s="195">
        <f t="shared" si="65"/>
        <v>0</v>
      </c>
      <c r="JP30" s="195">
        <f t="shared" si="65"/>
        <v>0</v>
      </c>
      <c r="JQ30" s="195"/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19">
        <v>0</v>
      </c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19"/>
      <c r="CX31" s="219"/>
      <c r="CY31" s="71">
        <f t="shared" si="17"/>
        <v>0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/>
      <c r="EL31" s="219"/>
      <c r="EM31" s="226"/>
      <c r="EN31" s="226"/>
      <c r="EO31" s="71">
        <f t="shared" si="24"/>
        <v>0</v>
      </c>
      <c r="EP31" s="71">
        <f t="shared" si="24"/>
        <v>0</v>
      </c>
      <c r="EQ31" s="380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>
        <v>0</v>
      </c>
      <c r="GH31" s="181"/>
      <c r="GI31" s="74">
        <f t="shared" si="1"/>
        <v>0</v>
      </c>
      <c r="GJ31" s="74">
        <f t="shared" si="37"/>
        <v>0</v>
      </c>
      <c r="GK31" s="181">
        <v>8.25</v>
      </c>
      <c r="GL31" s="181"/>
      <c r="GM31" s="74">
        <f t="shared" si="38"/>
        <v>8.25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2.06</v>
      </c>
      <c r="GX31" s="181"/>
      <c r="GY31" s="74">
        <f t="shared" si="44"/>
        <v>2.06</v>
      </c>
      <c r="GZ31" s="74">
        <f t="shared" si="45"/>
        <v>0</v>
      </c>
      <c r="HA31" s="181">
        <v>0</v>
      </c>
      <c r="HB31" s="181"/>
      <c r="HC31" s="74">
        <f t="shared" si="46"/>
        <v>0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2.99</v>
      </c>
      <c r="HJ31" s="181"/>
      <c r="HK31" s="74">
        <f t="shared" si="49"/>
        <v>2.99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/>
      <c r="IH31" s="218"/>
      <c r="II31" s="195">
        <f t="shared" si="56"/>
        <v>0</v>
      </c>
      <c r="IJ31" s="195">
        <f t="shared" si="56"/>
        <v>0</v>
      </c>
      <c r="IM31" s="195">
        <f t="shared" si="57"/>
        <v>0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/>
      <c r="JJ31" s="195"/>
      <c r="JK31" s="195">
        <f t="shared" si="64"/>
        <v>0</v>
      </c>
      <c r="JL31" s="195">
        <f t="shared" si="64"/>
        <v>0</v>
      </c>
      <c r="JM31" s="195"/>
      <c r="JN31" s="195"/>
      <c r="JO31" s="195">
        <f t="shared" si="65"/>
        <v>0</v>
      </c>
      <c r="JP31" s="195">
        <f t="shared" si="65"/>
        <v>0</v>
      </c>
      <c r="JQ31" s="195"/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>
        <v>0</v>
      </c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19"/>
      <c r="CX32" s="219"/>
      <c r="CY32" s="71">
        <f t="shared" si="17"/>
        <v>0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/>
      <c r="EL32" s="219"/>
      <c r="EM32" s="226"/>
      <c r="EN32" s="226"/>
      <c r="EO32" s="71">
        <f t="shared" si="24"/>
        <v>0</v>
      </c>
      <c r="EP32" s="71">
        <f t="shared" si="24"/>
        <v>0</v>
      </c>
      <c r="EQ32" s="380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>
        <v>0</v>
      </c>
      <c r="GH32" s="181"/>
      <c r="GI32" s="74">
        <f t="shared" si="1"/>
        <v>0</v>
      </c>
      <c r="GJ32" s="74">
        <f t="shared" si="37"/>
        <v>0</v>
      </c>
      <c r="GK32" s="181">
        <v>8.25</v>
      </c>
      <c r="GL32" s="181"/>
      <c r="GM32" s="74">
        <f t="shared" si="38"/>
        <v>8.25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2.06</v>
      </c>
      <c r="GX32" s="181"/>
      <c r="GY32" s="74">
        <f t="shared" si="44"/>
        <v>2.06</v>
      </c>
      <c r="GZ32" s="74">
        <f t="shared" si="45"/>
        <v>0</v>
      </c>
      <c r="HA32" s="181">
        <v>0</v>
      </c>
      <c r="HB32" s="181"/>
      <c r="HC32" s="74">
        <f t="shared" si="46"/>
        <v>0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2.99</v>
      </c>
      <c r="HJ32" s="181"/>
      <c r="HK32" s="74">
        <f t="shared" si="49"/>
        <v>2.99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/>
      <c r="IH32" s="218"/>
      <c r="II32" s="195">
        <f t="shared" si="56"/>
        <v>0</v>
      </c>
      <c r="IJ32" s="195">
        <f t="shared" si="56"/>
        <v>0</v>
      </c>
      <c r="IM32" s="195">
        <f t="shared" si="57"/>
        <v>0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/>
      <c r="JJ32" s="195"/>
      <c r="JK32" s="195">
        <f t="shared" si="64"/>
        <v>0</v>
      </c>
      <c r="JL32" s="195">
        <f t="shared" si="64"/>
        <v>0</v>
      </c>
      <c r="JM32" s="195"/>
      <c r="JN32" s="195"/>
      <c r="JO32" s="195">
        <f t="shared" si="65"/>
        <v>0</v>
      </c>
      <c r="JP32" s="195">
        <f t="shared" si="65"/>
        <v>0</v>
      </c>
      <c r="JQ32" s="195"/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>
        <v>0.62</v>
      </c>
      <c r="P33" s="220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19"/>
      <c r="CX33" s="219"/>
      <c r="CY33" s="71">
        <f t="shared" si="17"/>
        <v>0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/>
      <c r="EL33" s="219"/>
      <c r="EM33" s="226"/>
      <c r="EN33" s="226"/>
      <c r="EO33" s="71">
        <f t="shared" si="24"/>
        <v>0</v>
      </c>
      <c r="EP33" s="71">
        <f t="shared" si="24"/>
        <v>0</v>
      </c>
      <c r="EQ33" s="380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>
        <v>0</v>
      </c>
      <c r="GH33" s="181"/>
      <c r="GI33" s="74">
        <f t="shared" si="1"/>
        <v>0</v>
      </c>
      <c r="GJ33" s="74">
        <f t="shared" si="37"/>
        <v>0</v>
      </c>
      <c r="GK33" s="181">
        <v>8.25</v>
      </c>
      <c r="GL33" s="181"/>
      <c r="GM33" s="74">
        <f t="shared" si="38"/>
        <v>8.25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2.06</v>
      </c>
      <c r="GX33" s="181"/>
      <c r="GY33" s="74">
        <f t="shared" si="44"/>
        <v>2.06</v>
      </c>
      <c r="GZ33" s="74">
        <f t="shared" si="45"/>
        <v>0</v>
      </c>
      <c r="HA33" s="181">
        <v>0</v>
      </c>
      <c r="HB33" s="181"/>
      <c r="HC33" s="74">
        <f t="shared" si="46"/>
        <v>0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2.99</v>
      </c>
      <c r="HJ33" s="181"/>
      <c r="HK33" s="74">
        <f t="shared" si="49"/>
        <v>2.99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/>
      <c r="IH33" s="218"/>
      <c r="II33" s="195">
        <f t="shared" si="56"/>
        <v>0</v>
      </c>
      <c r="IJ33" s="195">
        <f t="shared" si="56"/>
        <v>0</v>
      </c>
      <c r="IM33" s="195">
        <f t="shared" si="57"/>
        <v>0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/>
      <c r="JJ33" s="195"/>
      <c r="JK33" s="195">
        <f t="shared" si="64"/>
        <v>0</v>
      </c>
      <c r="JL33" s="195">
        <f t="shared" si="64"/>
        <v>0</v>
      </c>
      <c r="JM33" s="195"/>
      <c r="JN33" s="195"/>
      <c r="JO33" s="195">
        <f t="shared" si="65"/>
        <v>0</v>
      </c>
      <c r="JP33" s="195">
        <f t="shared" si="65"/>
        <v>0</v>
      </c>
      <c r="JQ33" s="195"/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>
        <v>0.62</v>
      </c>
      <c r="P34" s="220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19"/>
      <c r="CX34" s="219"/>
      <c r="CY34" s="71">
        <f t="shared" si="17"/>
        <v>0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/>
      <c r="EL34" s="219"/>
      <c r="EM34" s="226"/>
      <c r="EN34" s="226"/>
      <c r="EO34" s="71">
        <f t="shared" si="24"/>
        <v>0</v>
      </c>
      <c r="EP34" s="71">
        <f t="shared" si="24"/>
        <v>0</v>
      </c>
      <c r="EQ34" s="380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>
        <v>0</v>
      </c>
      <c r="GH34" s="181"/>
      <c r="GI34" s="74">
        <f t="shared" si="1"/>
        <v>0</v>
      </c>
      <c r="GJ34" s="74">
        <f t="shared" si="37"/>
        <v>0</v>
      </c>
      <c r="GK34" s="181">
        <v>8.25</v>
      </c>
      <c r="GL34" s="181"/>
      <c r="GM34" s="74">
        <f t="shared" si="38"/>
        <v>8.25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2.06</v>
      </c>
      <c r="GX34" s="181"/>
      <c r="GY34" s="74">
        <f t="shared" si="44"/>
        <v>2.06</v>
      </c>
      <c r="GZ34" s="74">
        <f t="shared" si="45"/>
        <v>0</v>
      </c>
      <c r="HA34" s="181">
        <v>0</v>
      </c>
      <c r="HB34" s="181"/>
      <c r="HC34" s="74">
        <f t="shared" si="46"/>
        <v>0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2.99</v>
      </c>
      <c r="HJ34" s="181"/>
      <c r="HK34" s="74">
        <f t="shared" si="49"/>
        <v>2.99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/>
      <c r="IH34" s="218"/>
      <c r="II34" s="195">
        <f t="shared" si="56"/>
        <v>0</v>
      </c>
      <c r="IJ34" s="195">
        <f t="shared" si="56"/>
        <v>0</v>
      </c>
      <c r="IM34" s="195">
        <f t="shared" si="57"/>
        <v>0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/>
      <c r="JJ34" s="195"/>
      <c r="JK34" s="195">
        <f t="shared" si="64"/>
        <v>0</v>
      </c>
      <c r="JL34" s="195">
        <f t="shared" si="64"/>
        <v>0</v>
      </c>
      <c r="JM34" s="195"/>
      <c r="JN34" s="195"/>
      <c r="JO34" s="195">
        <f t="shared" si="65"/>
        <v>0</v>
      </c>
      <c r="JP34" s="195">
        <f t="shared" si="65"/>
        <v>0</v>
      </c>
      <c r="JQ34" s="195"/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>
        <v>0.62</v>
      </c>
      <c r="P35" s="220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19"/>
      <c r="CX35" s="219"/>
      <c r="CY35" s="71">
        <f t="shared" si="17"/>
        <v>0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/>
      <c r="EL35" s="219"/>
      <c r="EM35" s="226"/>
      <c r="EN35" s="226"/>
      <c r="EO35" s="71">
        <f t="shared" si="24"/>
        <v>0</v>
      </c>
      <c r="EP35" s="71">
        <f t="shared" si="24"/>
        <v>0</v>
      </c>
      <c r="EQ35" s="380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>
        <v>0</v>
      </c>
      <c r="GH35" s="181"/>
      <c r="GI35" s="74">
        <f t="shared" si="1"/>
        <v>0</v>
      </c>
      <c r="GJ35" s="74">
        <f t="shared" si="37"/>
        <v>0</v>
      </c>
      <c r="GK35" s="181">
        <v>8.25</v>
      </c>
      <c r="GL35" s="181"/>
      <c r="GM35" s="74">
        <f t="shared" si="38"/>
        <v>8.25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2.06</v>
      </c>
      <c r="GX35" s="181"/>
      <c r="GY35" s="74">
        <f t="shared" si="44"/>
        <v>2.06</v>
      </c>
      <c r="GZ35" s="74">
        <f t="shared" si="45"/>
        <v>0</v>
      </c>
      <c r="HA35" s="181">
        <v>0</v>
      </c>
      <c r="HB35" s="181"/>
      <c r="HC35" s="74">
        <f t="shared" si="46"/>
        <v>0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2.99</v>
      </c>
      <c r="HJ35" s="181"/>
      <c r="HK35" s="74">
        <f t="shared" si="49"/>
        <v>2.99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/>
      <c r="IH35" s="218"/>
      <c r="II35" s="195">
        <f t="shared" si="56"/>
        <v>0</v>
      </c>
      <c r="IJ35" s="195">
        <f t="shared" si="56"/>
        <v>0</v>
      </c>
      <c r="IM35" s="195">
        <f t="shared" si="57"/>
        <v>0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/>
      <c r="JJ35" s="195"/>
      <c r="JK35" s="195">
        <f t="shared" si="64"/>
        <v>0</v>
      </c>
      <c r="JL35" s="195">
        <f t="shared" si="64"/>
        <v>0</v>
      </c>
      <c r="JM35" s="195"/>
      <c r="JN35" s="195"/>
      <c r="JO35" s="195">
        <f t="shared" si="65"/>
        <v>0</v>
      </c>
      <c r="JP35" s="195">
        <f t="shared" si="65"/>
        <v>0</v>
      </c>
      <c r="JQ35" s="195"/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12.37</v>
      </c>
      <c r="J36" s="71"/>
      <c r="K36" s="71"/>
      <c r="L36" s="71"/>
      <c r="M36" s="71">
        <f t="shared" si="2"/>
        <v>12.37</v>
      </c>
      <c r="N36" s="71">
        <f t="shared" si="2"/>
        <v>0</v>
      </c>
      <c r="O36" s="219">
        <v>0.62</v>
      </c>
      <c r="P36" s="220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19"/>
      <c r="CX36" s="219"/>
      <c r="CY36" s="71">
        <f t="shared" si="17"/>
        <v>0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/>
      <c r="EL36" s="219"/>
      <c r="EM36" s="226"/>
      <c r="EN36" s="226"/>
      <c r="EO36" s="71">
        <f t="shared" si="24"/>
        <v>0</v>
      </c>
      <c r="EP36" s="71">
        <f t="shared" si="24"/>
        <v>0</v>
      </c>
      <c r="EQ36" s="380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>
        <v>0</v>
      </c>
      <c r="GH36" s="181"/>
      <c r="GI36" s="74">
        <f t="shared" si="1"/>
        <v>0</v>
      </c>
      <c r="GJ36" s="74">
        <f t="shared" si="37"/>
        <v>0</v>
      </c>
      <c r="GK36" s="181">
        <v>8.25</v>
      </c>
      <c r="GL36" s="181"/>
      <c r="GM36" s="74">
        <f t="shared" si="38"/>
        <v>8.25</v>
      </c>
      <c r="GN36" s="74">
        <f t="shared" si="39"/>
        <v>0</v>
      </c>
      <c r="GO36" s="181">
        <v>0</v>
      </c>
      <c r="GP36" s="181"/>
      <c r="GQ36" s="74">
        <f t="shared" si="40"/>
        <v>0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2.06</v>
      </c>
      <c r="GX36" s="181"/>
      <c r="GY36" s="74">
        <f t="shared" si="44"/>
        <v>2.06</v>
      </c>
      <c r="GZ36" s="74">
        <f t="shared" si="45"/>
        <v>0</v>
      </c>
      <c r="HA36" s="181">
        <v>0</v>
      </c>
      <c r="HB36" s="181"/>
      <c r="HC36" s="74">
        <f t="shared" si="46"/>
        <v>0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2.99</v>
      </c>
      <c r="HJ36" s="181"/>
      <c r="HK36" s="74">
        <f t="shared" si="49"/>
        <v>2.99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/>
      <c r="IH36" s="218"/>
      <c r="II36" s="195">
        <f t="shared" si="56"/>
        <v>0</v>
      </c>
      <c r="IJ36" s="195">
        <f t="shared" si="56"/>
        <v>0</v>
      </c>
      <c r="IM36" s="195">
        <f t="shared" si="57"/>
        <v>0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/>
      <c r="JJ36" s="195"/>
      <c r="JK36" s="195">
        <f t="shared" si="64"/>
        <v>0</v>
      </c>
      <c r="JL36" s="195">
        <f t="shared" si="64"/>
        <v>0</v>
      </c>
      <c r="JM36" s="195"/>
      <c r="JN36" s="195"/>
      <c r="JO36" s="195">
        <f t="shared" si="65"/>
        <v>0</v>
      </c>
      <c r="JP36" s="195">
        <f t="shared" si="65"/>
        <v>0</v>
      </c>
      <c r="JQ36" s="195"/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19">
        <v>0.62</v>
      </c>
      <c r="P37" s="220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30.93</v>
      </c>
      <c r="AH37" s="71"/>
      <c r="AI37" s="71"/>
      <c r="AJ37" s="71"/>
      <c r="AK37" s="71">
        <f t="shared" si="6"/>
        <v>30.93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19"/>
      <c r="CX37" s="219"/>
      <c r="CY37" s="71">
        <f t="shared" si="17"/>
        <v>0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/>
      <c r="EL37" s="219"/>
      <c r="EM37" s="226"/>
      <c r="EN37" s="226"/>
      <c r="EO37" s="71">
        <f t="shared" si="24"/>
        <v>0</v>
      </c>
      <c r="EP37" s="71">
        <f t="shared" si="24"/>
        <v>0</v>
      </c>
      <c r="EQ37" s="380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>
        <v>0</v>
      </c>
      <c r="GH37" s="181"/>
      <c r="GI37" s="74">
        <f t="shared" si="1"/>
        <v>0</v>
      </c>
      <c r="GJ37" s="74">
        <f t="shared" si="37"/>
        <v>0</v>
      </c>
      <c r="GK37" s="181">
        <v>8.25</v>
      </c>
      <c r="GL37" s="181"/>
      <c r="GM37" s="74">
        <f t="shared" si="38"/>
        <v>8.25</v>
      </c>
      <c r="GN37" s="74">
        <f t="shared" si="39"/>
        <v>0</v>
      </c>
      <c r="GO37" s="181">
        <v>0</v>
      </c>
      <c r="GP37" s="181"/>
      <c r="GQ37" s="74">
        <f t="shared" si="40"/>
        <v>0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2.06</v>
      </c>
      <c r="GX37" s="181"/>
      <c r="GY37" s="74">
        <f t="shared" si="44"/>
        <v>2.06</v>
      </c>
      <c r="GZ37" s="74">
        <f t="shared" si="45"/>
        <v>0</v>
      </c>
      <c r="HA37" s="181">
        <v>0</v>
      </c>
      <c r="HB37" s="181"/>
      <c r="HC37" s="74">
        <f t="shared" si="46"/>
        <v>0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2.99</v>
      </c>
      <c r="HJ37" s="181"/>
      <c r="HK37" s="74">
        <f t="shared" si="49"/>
        <v>2.99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/>
      <c r="IH37" s="218"/>
      <c r="II37" s="195">
        <f t="shared" si="56"/>
        <v>0</v>
      </c>
      <c r="IJ37" s="195">
        <f t="shared" si="56"/>
        <v>0</v>
      </c>
      <c r="IM37" s="195">
        <f t="shared" si="57"/>
        <v>0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/>
      <c r="JJ37" s="195"/>
      <c r="JK37" s="195">
        <f t="shared" si="64"/>
        <v>0</v>
      </c>
      <c r="JL37" s="195">
        <f t="shared" si="64"/>
        <v>0</v>
      </c>
      <c r="JM37" s="195"/>
      <c r="JN37" s="195"/>
      <c r="JO37" s="195">
        <f t="shared" si="65"/>
        <v>0</v>
      </c>
      <c r="JP37" s="195">
        <f t="shared" si="65"/>
        <v>0</v>
      </c>
      <c r="JQ37" s="195"/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>
        <v>0.62</v>
      </c>
      <c r="P38" s="220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19"/>
      <c r="CX38" s="219"/>
      <c r="CY38" s="71">
        <f t="shared" si="17"/>
        <v>0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/>
      <c r="EL38" s="219"/>
      <c r="EM38" s="226"/>
      <c r="EN38" s="226"/>
      <c r="EO38" s="71">
        <f t="shared" si="24"/>
        <v>0</v>
      </c>
      <c r="EP38" s="71">
        <f t="shared" si="24"/>
        <v>0</v>
      </c>
      <c r="EQ38" s="380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>
        <v>0</v>
      </c>
      <c r="GH38" s="181"/>
      <c r="GI38" s="74">
        <f t="shared" si="1"/>
        <v>0</v>
      </c>
      <c r="GJ38" s="74">
        <f t="shared" si="37"/>
        <v>0</v>
      </c>
      <c r="GK38" s="181">
        <v>8.25</v>
      </c>
      <c r="GL38" s="181"/>
      <c r="GM38" s="74">
        <f t="shared" si="38"/>
        <v>8.25</v>
      </c>
      <c r="GN38" s="74">
        <f t="shared" si="39"/>
        <v>0</v>
      </c>
      <c r="GO38" s="181">
        <v>0.1</v>
      </c>
      <c r="GP38" s="181"/>
      <c r="GQ38" s="74">
        <f t="shared" si="40"/>
        <v>0.1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2.06</v>
      </c>
      <c r="GX38" s="181"/>
      <c r="GY38" s="74">
        <f t="shared" si="44"/>
        <v>2.06</v>
      </c>
      <c r="GZ38" s="74">
        <f t="shared" si="45"/>
        <v>0</v>
      </c>
      <c r="HA38" s="181">
        <v>0</v>
      </c>
      <c r="HB38" s="181"/>
      <c r="HC38" s="74">
        <f t="shared" si="46"/>
        <v>0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2.99</v>
      </c>
      <c r="HJ38" s="181"/>
      <c r="HK38" s="74">
        <f t="shared" si="49"/>
        <v>2.99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/>
      <c r="IH38" s="218"/>
      <c r="II38" s="195">
        <f t="shared" si="56"/>
        <v>0</v>
      </c>
      <c r="IJ38" s="195">
        <f t="shared" si="56"/>
        <v>0</v>
      </c>
      <c r="IM38" s="195">
        <f t="shared" si="57"/>
        <v>0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/>
      <c r="JJ38" s="195"/>
      <c r="JK38" s="195">
        <f t="shared" si="64"/>
        <v>0</v>
      </c>
      <c r="JL38" s="195">
        <f t="shared" si="64"/>
        <v>0</v>
      </c>
      <c r="JM38" s="195"/>
      <c r="JN38" s="195"/>
      <c r="JO38" s="195">
        <f t="shared" si="65"/>
        <v>0</v>
      </c>
      <c r="JP38" s="195">
        <f t="shared" si="65"/>
        <v>0</v>
      </c>
      <c r="JQ38" s="195"/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19">
        <v>0</v>
      </c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19"/>
      <c r="CX39" s="219"/>
      <c r="CY39" s="71">
        <f t="shared" si="17"/>
        <v>0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/>
      <c r="EL39" s="219"/>
      <c r="EM39" s="226"/>
      <c r="EN39" s="226"/>
      <c r="EO39" s="71">
        <f t="shared" si="24"/>
        <v>0</v>
      </c>
      <c r="EP39" s="71">
        <f t="shared" si="24"/>
        <v>0</v>
      </c>
      <c r="EQ39" s="380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>
        <v>0</v>
      </c>
      <c r="GH39" s="181"/>
      <c r="GI39" s="74">
        <f t="shared" si="1"/>
        <v>0</v>
      </c>
      <c r="GJ39" s="74">
        <f t="shared" si="37"/>
        <v>0</v>
      </c>
      <c r="GK39" s="181">
        <v>8.25</v>
      </c>
      <c r="GL39" s="181"/>
      <c r="GM39" s="74">
        <f t="shared" si="38"/>
        <v>8.25</v>
      </c>
      <c r="GN39" s="74">
        <f t="shared" si="39"/>
        <v>0</v>
      </c>
      <c r="GO39" s="181">
        <v>0.21</v>
      </c>
      <c r="GP39" s="181"/>
      <c r="GQ39" s="74">
        <f t="shared" si="40"/>
        <v>0.21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2.06</v>
      </c>
      <c r="GX39" s="181"/>
      <c r="GY39" s="74">
        <f t="shared" si="44"/>
        <v>2.06</v>
      </c>
      <c r="GZ39" s="74">
        <f t="shared" si="45"/>
        <v>0</v>
      </c>
      <c r="HA39" s="181">
        <v>0</v>
      </c>
      <c r="HB39" s="181"/>
      <c r="HC39" s="74">
        <f t="shared" si="46"/>
        <v>0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2.99</v>
      </c>
      <c r="HJ39" s="181"/>
      <c r="HK39" s="74">
        <f t="shared" si="49"/>
        <v>2.99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/>
      <c r="IH39" s="218"/>
      <c r="II39" s="195">
        <f t="shared" si="56"/>
        <v>0</v>
      </c>
      <c r="IJ39" s="195">
        <f t="shared" si="56"/>
        <v>0</v>
      </c>
      <c r="IM39" s="195">
        <f t="shared" si="57"/>
        <v>0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/>
      <c r="JJ39" s="195"/>
      <c r="JK39" s="195">
        <f t="shared" si="64"/>
        <v>0</v>
      </c>
      <c r="JL39" s="195">
        <f t="shared" si="64"/>
        <v>0</v>
      </c>
      <c r="JM39" s="195"/>
      <c r="JN39" s="195"/>
      <c r="JO39" s="195">
        <f t="shared" si="65"/>
        <v>0</v>
      </c>
      <c r="JP39" s="195">
        <f t="shared" si="65"/>
        <v>0</v>
      </c>
      <c r="JQ39" s="195"/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19">
        <v>0</v>
      </c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30.93</v>
      </c>
      <c r="AH40" s="71"/>
      <c r="AI40" s="71"/>
      <c r="AJ40" s="71"/>
      <c r="AK40" s="71">
        <f t="shared" si="6"/>
        <v>30.93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19"/>
      <c r="CX40" s="219"/>
      <c r="CY40" s="71">
        <f t="shared" si="17"/>
        <v>0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/>
      <c r="EL40" s="219"/>
      <c r="EM40" s="226"/>
      <c r="EN40" s="226"/>
      <c r="EO40" s="71">
        <f t="shared" si="24"/>
        <v>0</v>
      </c>
      <c r="EP40" s="71">
        <f t="shared" si="24"/>
        <v>0</v>
      </c>
      <c r="EQ40" s="380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>
        <v>0</v>
      </c>
      <c r="GH40" s="181"/>
      <c r="GI40" s="74">
        <f t="shared" si="1"/>
        <v>0</v>
      </c>
      <c r="GJ40" s="74">
        <f t="shared" si="37"/>
        <v>0</v>
      </c>
      <c r="GK40" s="181">
        <v>8.25</v>
      </c>
      <c r="GL40" s="181"/>
      <c r="GM40" s="74">
        <f t="shared" si="38"/>
        <v>8.25</v>
      </c>
      <c r="GN40" s="74">
        <f t="shared" si="39"/>
        <v>0</v>
      </c>
      <c r="GO40" s="181">
        <v>0.31</v>
      </c>
      <c r="GP40" s="181"/>
      <c r="GQ40" s="74">
        <f t="shared" si="40"/>
        <v>0.31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2.06</v>
      </c>
      <c r="GX40" s="181"/>
      <c r="GY40" s="74">
        <f t="shared" si="44"/>
        <v>2.06</v>
      </c>
      <c r="GZ40" s="74">
        <f t="shared" si="45"/>
        <v>0</v>
      </c>
      <c r="HA40" s="181">
        <v>0</v>
      </c>
      <c r="HB40" s="181"/>
      <c r="HC40" s="74">
        <f t="shared" si="46"/>
        <v>0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2.99</v>
      </c>
      <c r="HJ40" s="181"/>
      <c r="HK40" s="74">
        <f t="shared" si="49"/>
        <v>2.99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/>
      <c r="IH40" s="218"/>
      <c r="II40" s="195">
        <f t="shared" si="56"/>
        <v>0</v>
      </c>
      <c r="IJ40" s="195">
        <f t="shared" si="56"/>
        <v>0</v>
      </c>
      <c r="IM40" s="195">
        <f t="shared" si="57"/>
        <v>0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/>
      <c r="JJ40" s="195"/>
      <c r="JK40" s="195">
        <f t="shared" si="64"/>
        <v>0</v>
      </c>
      <c r="JL40" s="195">
        <f t="shared" si="64"/>
        <v>0</v>
      </c>
      <c r="JM40" s="195"/>
      <c r="JN40" s="195"/>
      <c r="JO40" s="195">
        <f t="shared" si="65"/>
        <v>0</v>
      </c>
      <c r="JP40" s="195">
        <f t="shared" si="65"/>
        <v>0</v>
      </c>
      <c r="JQ40" s="195"/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>
        <v>0</v>
      </c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19"/>
      <c r="CX41" s="219"/>
      <c r="CY41" s="71">
        <f t="shared" si="17"/>
        <v>0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/>
      <c r="EL41" s="219"/>
      <c r="EM41" s="226"/>
      <c r="EN41" s="226"/>
      <c r="EO41" s="71">
        <f t="shared" si="24"/>
        <v>0</v>
      </c>
      <c r="EP41" s="71">
        <f t="shared" si="24"/>
        <v>0</v>
      </c>
      <c r="EQ41" s="380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>
        <v>0</v>
      </c>
      <c r="GH41" s="181"/>
      <c r="GI41" s="74">
        <f t="shared" si="1"/>
        <v>0</v>
      </c>
      <c r="GJ41" s="74">
        <f t="shared" si="37"/>
        <v>0</v>
      </c>
      <c r="GK41" s="181">
        <v>8.25</v>
      </c>
      <c r="GL41" s="181"/>
      <c r="GM41" s="74">
        <f t="shared" si="38"/>
        <v>8.25</v>
      </c>
      <c r="GN41" s="74">
        <f t="shared" si="39"/>
        <v>0</v>
      </c>
      <c r="GO41" s="181">
        <v>0.41</v>
      </c>
      <c r="GP41" s="181"/>
      <c r="GQ41" s="74">
        <f t="shared" si="40"/>
        <v>0.41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2.06</v>
      </c>
      <c r="GX41" s="181"/>
      <c r="GY41" s="74">
        <f t="shared" si="44"/>
        <v>2.06</v>
      </c>
      <c r="GZ41" s="74">
        <f t="shared" si="45"/>
        <v>0</v>
      </c>
      <c r="HA41" s="181">
        <v>0</v>
      </c>
      <c r="HB41" s="181"/>
      <c r="HC41" s="74">
        <f t="shared" si="46"/>
        <v>0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2.99</v>
      </c>
      <c r="HJ41" s="181"/>
      <c r="HK41" s="74">
        <f t="shared" si="49"/>
        <v>2.99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/>
      <c r="IH41" s="218"/>
      <c r="II41" s="195">
        <f t="shared" si="56"/>
        <v>0</v>
      </c>
      <c r="IJ41" s="195">
        <f t="shared" si="56"/>
        <v>0</v>
      </c>
      <c r="IM41" s="195">
        <f t="shared" si="57"/>
        <v>0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/>
      <c r="JJ41" s="195"/>
      <c r="JK41" s="195">
        <f t="shared" si="64"/>
        <v>0</v>
      </c>
      <c r="JL41" s="195">
        <f t="shared" si="64"/>
        <v>0</v>
      </c>
      <c r="JM41" s="195"/>
      <c r="JN41" s="195"/>
      <c r="JO41" s="195">
        <f t="shared" si="65"/>
        <v>0</v>
      </c>
      <c r="JP41" s="195">
        <f t="shared" si="65"/>
        <v>0</v>
      </c>
      <c r="JQ41" s="195"/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10.31</v>
      </c>
      <c r="J42" s="71"/>
      <c r="K42" s="71"/>
      <c r="L42" s="71"/>
      <c r="M42" s="71">
        <f t="shared" si="2"/>
        <v>10.31</v>
      </c>
      <c r="N42" s="71">
        <f t="shared" si="2"/>
        <v>0</v>
      </c>
      <c r="O42" s="219">
        <v>0</v>
      </c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19"/>
      <c r="CX42" s="219"/>
      <c r="CY42" s="71">
        <f t="shared" si="17"/>
        <v>0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/>
      <c r="EL42" s="219"/>
      <c r="EM42" s="226"/>
      <c r="EN42" s="226"/>
      <c r="EO42" s="71">
        <f t="shared" si="24"/>
        <v>0</v>
      </c>
      <c r="EP42" s="71">
        <f t="shared" si="24"/>
        <v>0</v>
      </c>
      <c r="EQ42" s="380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>
        <v>0</v>
      </c>
      <c r="GH42" s="181"/>
      <c r="GI42" s="74">
        <f t="shared" si="1"/>
        <v>0</v>
      </c>
      <c r="GJ42" s="74">
        <f t="shared" si="37"/>
        <v>0</v>
      </c>
      <c r="GK42" s="181">
        <v>8.25</v>
      </c>
      <c r="GL42" s="181"/>
      <c r="GM42" s="74">
        <f t="shared" si="38"/>
        <v>8.25</v>
      </c>
      <c r="GN42" s="74">
        <f t="shared" si="39"/>
        <v>0</v>
      </c>
      <c r="GO42" s="181">
        <v>0.62</v>
      </c>
      <c r="GP42" s="181"/>
      <c r="GQ42" s="74">
        <f t="shared" si="40"/>
        <v>0.62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2.06</v>
      </c>
      <c r="GX42" s="181"/>
      <c r="GY42" s="74">
        <f t="shared" si="44"/>
        <v>2.06</v>
      </c>
      <c r="GZ42" s="74">
        <f t="shared" si="45"/>
        <v>0</v>
      </c>
      <c r="HA42" s="181">
        <v>0</v>
      </c>
      <c r="HB42" s="181"/>
      <c r="HC42" s="74">
        <f t="shared" si="46"/>
        <v>0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2.99</v>
      </c>
      <c r="HJ42" s="181"/>
      <c r="HK42" s="74">
        <f t="shared" si="49"/>
        <v>2.99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/>
      <c r="IH42" s="218"/>
      <c r="II42" s="195">
        <f t="shared" si="56"/>
        <v>0</v>
      </c>
      <c r="IJ42" s="195">
        <f t="shared" si="56"/>
        <v>0</v>
      </c>
      <c r="IM42" s="195">
        <f t="shared" si="57"/>
        <v>0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/>
      <c r="JJ42" s="195"/>
      <c r="JK42" s="195">
        <f t="shared" si="64"/>
        <v>0</v>
      </c>
      <c r="JL42" s="195">
        <f t="shared" si="64"/>
        <v>0</v>
      </c>
      <c r="JM42" s="195"/>
      <c r="JN42" s="195"/>
      <c r="JO42" s="195">
        <f t="shared" si="65"/>
        <v>0</v>
      </c>
      <c r="JP42" s="195">
        <f t="shared" si="65"/>
        <v>0</v>
      </c>
      <c r="JQ42" s="195"/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7.22</v>
      </c>
      <c r="J43" s="71"/>
      <c r="K43" s="71"/>
      <c r="L43" s="71"/>
      <c r="M43" s="71">
        <f t="shared" si="2"/>
        <v>7.22</v>
      </c>
      <c r="N43" s="71">
        <f t="shared" si="2"/>
        <v>0</v>
      </c>
      <c r="O43" s="219">
        <v>0.62</v>
      </c>
      <c r="P43" s="220"/>
      <c r="Q43" s="74"/>
      <c r="R43" s="71"/>
      <c r="S43" s="71">
        <f t="shared" si="3"/>
        <v>0.62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/>
      <c r="EL43" s="219"/>
      <c r="EM43" s="226"/>
      <c r="EN43" s="226"/>
      <c r="EO43" s="71">
        <f t="shared" si="24"/>
        <v>0</v>
      </c>
      <c r="EP43" s="71">
        <f t="shared" si="24"/>
        <v>0</v>
      </c>
      <c r="EQ43" s="380">
        <v>15.46</v>
      </c>
      <c r="ER43" s="181"/>
      <c r="ES43" s="181"/>
      <c r="ET43" s="181"/>
      <c r="EU43" s="74">
        <f t="shared" si="25"/>
        <v>15.46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>
        <v>0</v>
      </c>
      <c r="GH43" s="181"/>
      <c r="GI43" s="74">
        <f t="shared" ref="GI43:GI74" si="68">GG43</f>
        <v>0</v>
      </c>
      <c r="GJ43" s="74">
        <f t="shared" si="37"/>
        <v>0</v>
      </c>
      <c r="GK43" s="181">
        <v>8.25</v>
      </c>
      <c r="GL43" s="181"/>
      <c r="GM43" s="74">
        <f t="shared" si="38"/>
        <v>8.25</v>
      </c>
      <c r="GN43" s="74">
        <f t="shared" si="39"/>
        <v>0</v>
      </c>
      <c r="GO43" s="181">
        <v>0.62</v>
      </c>
      <c r="GP43" s="181"/>
      <c r="GQ43" s="74">
        <f t="shared" si="40"/>
        <v>0.62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2.06</v>
      </c>
      <c r="GX43" s="181"/>
      <c r="GY43" s="74">
        <f t="shared" si="44"/>
        <v>2.06</v>
      </c>
      <c r="GZ43" s="74">
        <f t="shared" si="45"/>
        <v>0</v>
      </c>
      <c r="HA43" s="181">
        <v>0</v>
      </c>
      <c r="HB43" s="181"/>
      <c r="HC43" s="74">
        <f t="shared" si="46"/>
        <v>0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2.99</v>
      </c>
      <c r="HJ43" s="181"/>
      <c r="HK43" s="74">
        <f t="shared" si="49"/>
        <v>2.99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/>
      <c r="IH43" s="218"/>
      <c r="II43" s="195">
        <f t="shared" si="56"/>
        <v>0</v>
      </c>
      <c r="IJ43" s="195">
        <f t="shared" si="56"/>
        <v>0</v>
      </c>
      <c r="IM43" s="195">
        <f t="shared" si="57"/>
        <v>0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/>
      <c r="JJ43" s="195"/>
      <c r="JK43" s="195">
        <f t="shared" si="64"/>
        <v>0</v>
      </c>
      <c r="JL43" s="195">
        <f t="shared" si="64"/>
        <v>0</v>
      </c>
      <c r="JM43" s="195"/>
      <c r="JN43" s="195"/>
      <c r="JO43" s="195">
        <f t="shared" si="65"/>
        <v>0</v>
      </c>
      <c r="JP43" s="195">
        <f t="shared" si="65"/>
        <v>0</v>
      </c>
      <c r="JQ43" s="195"/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7.22</v>
      </c>
      <c r="J44" s="71"/>
      <c r="K44" s="71"/>
      <c r="L44" s="71"/>
      <c r="M44" s="71">
        <f t="shared" si="2"/>
        <v>7.22</v>
      </c>
      <c r="N44" s="71">
        <f t="shared" si="2"/>
        <v>0</v>
      </c>
      <c r="O44" s="219">
        <v>0.62</v>
      </c>
      <c r="P44" s="220"/>
      <c r="Q44" s="74"/>
      <c r="R44" s="71"/>
      <c r="S44" s="71">
        <f t="shared" si="3"/>
        <v>0.62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/>
      <c r="EL44" s="219"/>
      <c r="EM44" s="226"/>
      <c r="EN44" s="226"/>
      <c r="EO44" s="71">
        <f t="shared" si="24"/>
        <v>0</v>
      </c>
      <c r="EP44" s="71">
        <f t="shared" si="24"/>
        <v>0</v>
      </c>
      <c r="EQ44" s="380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>
        <v>0</v>
      </c>
      <c r="GH44" s="181"/>
      <c r="GI44" s="74">
        <f t="shared" si="68"/>
        <v>0</v>
      </c>
      <c r="GJ44" s="74">
        <f t="shared" si="37"/>
        <v>0</v>
      </c>
      <c r="GK44" s="181">
        <v>8.25</v>
      </c>
      <c r="GL44" s="181"/>
      <c r="GM44" s="74">
        <f t="shared" si="38"/>
        <v>8.25</v>
      </c>
      <c r="GN44" s="74">
        <f t="shared" si="39"/>
        <v>0</v>
      </c>
      <c r="GO44" s="181">
        <v>0.72</v>
      </c>
      <c r="GP44" s="181"/>
      <c r="GQ44" s="74">
        <f t="shared" si="40"/>
        <v>0.72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2.06</v>
      </c>
      <c r="GX44" s="181"/>
      <c r="GY44" s="74">
        <f t="shared" si="44"/>
        <v>2.06</v>
      </c>
      <c r="GZ44" s="74">
        <f t="shared" si="45"/>
        <v>0</v>
      </c>
      <c r="HA44" s="181">
        <v>0</v>
      </c>
      <c r="HB44" s="181"/>
      <c r="HC44" s="74">
        <f t="shared" si="46"/>
        <v>0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2.99</v>
      </c>
      <c r="HJ44" s="181"/>
      <c r="HK44" s="74">
        <f t="shared" si="49"/>
        <v>2.99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/>
      <c r="IH44" s="218"/>
      <c r="II44" s="195">
        <f t="shared" si="56"/>
        <v>0</v>
      </c>
      <c r="IJ44" s="195">
        <f t="shared" si="56"/>
        <v>0</v>
      </c>
      <c r="IM44" s="195">
        <f t="shared" si="57"/>
        <v>0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/>
      <c r="JJ44" s="195"/>
      <c r="JK44" s="195">
        <f t="shared" si="64"/>
        <v>0</v>
      </c>
      <c r="JL44" s="195">
        <f t="shared" si="64"/>
        <v>0</v>
      </c>
      <c r="JM44" s="195"/>
      <c r="JN44" s="195"/>
      <c r="JO44" s="195">
        <f t="shared" si="65"/>
        <v>0</v>
      </c>
      <c r="JP44" s="195">
        <f t="shared" si="65"/>
        <v>0</v>
      </c>
      <c r="JQ44" s="195"/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9.2799999999999994</v>
      </c>
      <c r="J45" s="71"/>
      <c r="K45" s="71"/>
      <c r="L45" s="71"/>
      <c r="M45" s="71">
        <f t="shared" si="2"/>
        <v>9.2799999999999994</v>
      </c>
      <c r="N45" s="71">
        <f t="shared" si="2"/>
        <v>0</v>
      </c>
      <c r="O45" s="219">
        <v>0.62</v>
      </c>
      <c r="P45" s="220"/>
      <c r="Q45" s="74"/>
      <c r="R45" s="71"/>
      <c r="S45" s="71">
        <f t="shared" si="3"/>
        <v>0.62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/>
      <c r="EL45" s="219"/>
      <c r="EM45" s="226"/>
      <c r="EN45" s="226"/>
      <c r="EO45" s="71">
        <f t="shared" si="24"/>
        <v>0</v>
      </c>
      <c r="EP45" s="71">
        <f t="shared" si="24"/>
        <v>0</v>
      </c>
      <c r="EQ45" s="380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>
        <v>0</v>
      </c>
      <c r="GH45" s="181"/>
      <c r="GI45" s="74">
        <f t="shared" si="68"/>
        <v>0</v>
      </c>
      <c r="GJ45" s="74">
        <f t="shared" si="37"/>
        <v>0</v>
      </c>
      <c r="GK45" s="181">
        <v>8.25</v>
      </c>
      <c r="GL45" s="181"/>
      <c r="GM45" s="74">
        <f t="shared" si="38"/>
        <v>8.25</v>
      </c>
      <c r="GN45" s="74">
        <f t="shared" si="39"/>
        <v>0</v>
      </c>
      <c r="GO45" s="181">
        <v>0.72</v>
      </c>
      <c r="GP45" s="181"/>
      <c r="GQ45" s="74">
        <f t="shared" si="40"/>
        <v>0.72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2.06</v>
      </c>
      <c r="GX45" s="181"/>
      <c r="GY45" s="74">
        <f t="shared" si="44"/>
        <v>2.06</v>
      </c>
      <c r="GZ45" s="74">
        <f t="shared" si="45"/>
        <v>0</v>
      </c>
      <c r="HA45" s="181">
        <v>0</v>
      </c>
      <c r="HB45" s="181"/>
      <c r="HC45" s="74">
        <f t="shared" si="46"/>
        <v>0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2.99</v>
      </c>
      <c r="HJ45" s="181"/>
      <c r="HK45" s="74">
        <f t="shared" si="49"/>
        <v>2.99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/>
      <c r="IH45" s="218"/>
      <c r="II45" s="195">
        <f t="shared" si="56"/>
        <v>0</v>
      </c>
      <c r="IJ45" s="195">
        <f t="shared" si="56"/>
        <v>0</v>
      </c>
      <c r="IM45" s="195">
        <f t="shared" si="57"/>
        <v>0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/>
      <c r="JJ45" s="195"/>
      <c r="JK45" s="195">
        <f t="shared" si="64"/>
        <v>0</v>
      </c>
      <c r="JL45" s="195">
        <f t="shared" si="64"/>
        <v>0</v>
      </c>
      <c r="JM45" s="195"/>
      <c r="JN45" s="195"/>
      <c r="JO45" s="195">
        <f t="shared" si="65"/>
        <v>0</v>
      </c>
      <c r="JP45" s="195">
        <f t="shared" si="65"/>
        <v>0</v>
      </c>
      <c r="JQ45" s="195"/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9.2799999999999994</v>
      </c>
      <c r="J46" s="71"/>
      <c r="K46" s="71"/>
      <c r="L46" s="71"/>
      <c r="M46" s="71">
        <f t="shared" si="2"/>
        <v>9.2799999999999994</v>
      </c>
      <c r="N46" s="71">
        <f t="shared" si="2"/>
        <v>0</v>
      </c>
      <c r="O46" s="219">
        <v>0.62</v>
      </c>
      <c r="P46" s="220"/>
      <c r="Q46" s="74"/>
      <c r="R46" s="71"/>
      <c r="S46" s="71">
        <f t="shared" si="3"/>
        <v>0.62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/>
      <c r="EL46" s="219"/>
      <c r="EM46" s="226"/>
      <c r="EN46" s="226"/>
      <c r="EO46" s="71">
        <f t="shared" si="24"/>
        <v>0</v>
      </c>
      <c r="EP46" s="71">
        <f t="shared" si="24"/>
        <v>0</v>
      </c>
      <c r="EQ46" s="380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>
        <v>0</v>
      </c>
      <c r="GH46" s="181"/>
      <c r="GI46" s="74">
        <f t="shared" si="68"/>
        <v>0</v>
      </c>
      <c r="GJ46" s="74">
        <f t="shared" si="37"/>
        <v>0</v>
      </c>
      <c r="GK46" s="181">
        <v>8.25</v>
      </c>
      <c r="GL46" s="181"/>
      <c r="GM46" s="74">
        <f t="shared" si="38"/>
        <v>8.25</v>
      </c>
      <c r="GN46" s="74">
        <f t="shared" si="39"/>
        <v>0</v>
      </c>
      <c r="GO46" s="181">
        <v>0.72</v>
      </c>
      <c r="GP46" s="181"/>
      <c r="GQ46" s="74">
        <f t="shared" si="40"/>
        <v>0.72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2.06</v>
      </c>
      <c r="GX46" s="181"/>
      <c r="GY46" s="74">
        <f t="shared" si="44"/>
        <v>2.06</v>
      </c>
      <c r="GZ46" s="74">
        <f t="shared" si="45"/>
        <v>0</v>
      </c>
      <c r="HA46" s="181">
        <v>0</v>
      </c>
      <c r="HB46" s="181"/>
      <c r="HC46" s="74">
        <f t="shared" si="46"/>
        <v>0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2.99</v>
      </c>
      <c r="HJ46" s="181"/>
      <c r="HK46" s="74">
        <f t="shared" si="49"/>
        <v>2.99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/>
      <c r="IH46" s="218"/>
      <c r="II46" s="195">
        <f t="shared" si="56"/>
        <v>0</v>
      </c>
      <c r="IJ46" s="195">
        <f t="shared" si="56"/>
        <v>0</v>
      </c>
      <c r="IM46" s="195">
        <f t="shared" si="57"/>
        <v>0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/>
      <c r="JJ46" s="195"/>
      <c r="JK46" s="195">
        <f t="shared" si="64"/>
        <v>0</v>
      </c>
      <c r="JL46" s="195">
        <f t="shared" si="64"/>
        <v>0</v>
      </c>
      <c r="JM46" s="195"/>
      <c r="JN46" s="195"/>
      <c r="JO46" s="195">
        <f t="shared" si="65"/>
        <v>0</v>
      </c>
      <c r="JP46" s="195">
        <f t="shared" si="65"/>
        <v>0</v>
      </c>
      <c r="JQ46" s="195"/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8.25</v>
      </c>
      <c r="J47" s="71"/>
      <c r="K47" s="71"/>
      <c r="L47" s="71"/>
      <c r="M47" s="71">
        <f t="shared" si="2"/>
        <v>8.25</v>
      </c>
      <c r="N47" s="71">
        <f t="shared" si="2"/>
        <v>0</v>
      </c>
      <c r="O47" s="219">
        <v>0</v>
      </c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/>
      <c r="EL47" s="219"/>
      <c r="EM47" s="226"/>
      <c r="EN47" s="226"/>
      <c r="EO47" s="71">
        <f t="shared" si="24"/>
        <v>0</v>
      </c>
      <c r="EP47" s="71">
        <f t="shared" si="24"/>
        <v>0</v>
      </c>
      <c r="EQ47" s="380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>
        <v>0</v>
      </c>
      <c r="GH47" s="181"/>
      <c r="GI47" s="74">
        <f t="shared" si="68"/>
        <v>0</v>
      </c>
      <c r="GJ47" s="74">
        <f t="shared" si="37"/>
        <v>0</v>
      </c>
      <c r="GK47" s="181">
        <v>8.25</v>
      </c>
      <c r="GL47" s="181"/>
      <c r="GM47" s="74">
        <f t="shared" si="38"/>
        <v>8.25</v>
      </c>
      <c r="GN47" s="74">
        <f t="shared" si="39"/>
        <v>0</v>
      </c>
      <c r="GO47" s="181">
        <v>1.1299999999999999</v>
      </c>
      <c r="GP47" s="181"/>
      <c r="GQ47" s="74">
        <f t="shared" si="40"/>
        <v>1.1299999999999999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2.06</v>
      </c>
      <c r="GX47" s="181"/>
      <c r="GY47" s="74">
        <f t="shared" si="44"/>
        <v>2.06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1.86</v>
      </c>
      <c r="HJ47" s="181"/>
      <c r="HK47" s="74">
        <f t="shared" si="49"/>
        <v>1.86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/>
      <c r="IH47" s="218"/>
      <c r="II47" s="195">
        <f t="shared" si="56"/>
        <v>0</v>
      </c>
      <c r="IJ47" s="195">
        <f t="shared" si="56"/>
        <v>0</v>
      </c>
      <c r="IM47" s="195">
        <f t="shared" si="57"/>
        <v>0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/>
      <c r="JJ47" s="195"/>
      <c r="JK47" s="195">
        <f t="shared" si="64"/>
        <v>0</v>
      </c>
      <c r="JL47" s="195">
        <f t="shared" si="64"/>
        <v>0</v>
      </c>
      <c r="JM47" s="195"/>
      <c r="JN47" s="195"/>
      <c r="JO47" s="195">
        <f t="shared" si="65"/>
        <v>0</v>
      </c>
      <c r="JP47" s="195">
        <f t="shared" si="65"/>
        <v>0</v>
      </c>
      <c r="JQ47" s="195"/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8.25</v>
      </c>
      <c r="J48" s="71"/>
      <c r="K48" s="71"/>
      <c r="L48" s="71"/>
      <c r="M48" s="71">
        <f t="shared" si="2"/>
        <v>8.25</v>
      </c>
      <c r="N48" s="71">
        <f t="shared" si="2"/>
        <v>0</v>
      </c>
      <c r="O48" s="219">
        <v>0</v>
      </c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/>
      <c r="EL48" s="219"/>
      <c r="EM48" s="226"/>
      <c r="EN48" s="226"/>
      <c r="EO48" s="71">
        <f t="shared" si="24"/>
        <v>0</v>
      </c>
      <c r="EP48" s="71">
        <f t="shared" si="24"/>
        <v>0</v>
      </c>
      <c r="EQ48" s="380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>
        <v>0</v>
      </c>
      <c r="GH48" s="181"/>
      <c r="GI48" s="74">
        <f t="shared" si="68"/>
        <v>0</v>
      </c>
      <c r="GJ48" s="74">
        <f t="shared" si="37"/>
        <v>0</v>
      </c>
      <c r="GK48" s="181">
        <v>8.25</v>
      </c>
      <c r="GL48" s="181"/>
      <c r="GM48" s="74">
        <f t="shared" si="38"/>
        <v>8.25</v>
      </c>
      <c r="GN48" s="74">
        <f t="shared" si="39"/>
        <v>0</v>
      </c>
      <c r="GO48" s="181">
        <v>1.24</v>
      </c>
      <c r="GP48" s="181"/>
      <c r="GQ48" s="74">
        <f t="shared" si="40"/>
        <v>1.24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2.06</v>
      </c>
      <c r="GX48" s="181"/>
      <c r="GY48" s="74">
        <f t="shared" si="44"/>
        <v>2.06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1.86</v>
      </c>
      <c r="HJ48" s="181"/>
      <c r="HK48" s="74">
        <f t="shared" si="49"/>
        <v>1.86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/>
      <c r="IH48" s="218"/>
      <c r="II48" s="195">
        <f t="shared" si="56"/>
        <v>0</v>
      </c>
      <c r="IJ48" s="195">
        <f t="shared" si="56"/>
        <v>0</v>
      </c>
      <c r="IM48" s="195">
        <f t="shared" si="57"/>
        <v>0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/>
      <c r="JJ48" s="195"/>
      <c r="JK48" s="195">
        <f t="shared" si="64"/>
        <v>0</v>
      </c>
      <c r="JL48" s="195">
        <f t="shared" si="64"/>
        <v>0</v>
      </c>
      <c r="JM48" s="195"/>
      <c r="JN48" s="195"/>
      <c r="JO48" s="195">
        <f t="shared" si="65"/>
        <v>0</v>
      </c>
      <c r="JP48" s="195">
        <f t="shared" si="65"/>
        <v>0</v>
      </c>
      <c r="JQ48" s="195"/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9.2799999999999994</v>
      </c>
      <c r="J49" s="71"/>
      <c r="K49" s="71"/>
      <c r="L49" s="71"/>
      <c r="M49" s="71">
        <f t="shared" si="2"/>
        <v>9.2799999999999994</v>
      </c>
      <c r="N49" s="71">
        <f t="shared" si="2"/>
        <v>0</v>
      </c>
      <c r="O49" s="219">
        <v>0</v>
      </c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/>
      <c r="EL49" s="219"/>
      <c r="EM49" s="226"/>
      <c r="EN49" s="226"/>
      <c r="EO49" s="71">
        <f t="shared" si="24"/>
        <v>0</v>
      </c>
      <c r="EP49" s="71">
        <f t="shared" si="24"/>
        <v>0</v>
      </c>
      <c r="EQ49" s="380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>
        <v>0</v>
      </c>
      <c r="GH49" s="181"/>
      <c r="GI49" s="74">
        <f t="shared" si="68"/>
        <v>0</v>
      </c>
      <c r="GJ49" s="74">
        <f t="shared" si="37"/>
        <v>0</v>
      </c>
      <c r="GK49" s="181">
        <v>8.25</v>
      </c>
      <c r="GL49" s="181"/>
      <c r="GM49" s="74">
        <f t="shared" si="38"/>
        <v>8.25</v>
      </c>
      <c r="GN49" s="74">
        <f t="shared" si="39"/>
        <v>0</v>
      </c>
      <c r="GO49" s="181">
        <v>1.44</v>
      </c>
      <c r="GP49" s="181"/>
      <c r="GQ49" s="74">
        <f t="shared" si="40"/>
        <v>1.44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2.06</v>
      </c>
      <c r="GX49" s="181"/>
      <c r="GY49" s="74">
        <f t="shared" si="44"/>
        <v>2.06</v>
      </c>
      <c r="GZ49" s="74">
        <f t="shared" si="45"/>
        <v>0</v>
      </c>
      <c r="HA49" s="181">
        <v>0</v>
      </c>
      <c r="HB49" s="181"/>
      <c r="HC49" s="74">
        <f t="shared" si="46"/>
        <v>0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1.86</v>
      </c>
      <c r="HJ49" s="181"/>
      <c r="HK49" s="74">
        <f t="shared" si="49"/>
        <v>1.86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/>
      <c r="IH49" s="218"/>
      <c r="II49" s="195">
        <f t="shared" si="56"/>
        <v>0</v>
      </c>
      <c r="IJ49" s="195">
        <f t="shared" si="56"/>
        <v>0</v>
      </c>
      <c r="IM49" s="195">
        <f t="shared" si="57"/>
        <v>0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/>
      <c r="JJ49" s="195"/>
      <c r="JK49" s="195">
        <f t="shared" si="64"/>
        <v>0</v>
      </c>
      <c r="JL49" s="195">
        <f t="shared" si="64"/>
        <v>0</v>
      </c>
      <c r="JM49" s="195"/>
      <c r="JN49" s="195"/>
      <c r="JO49" s="195">
        <f t="shared" si="65"/>
        <v>0</v>
      </c>
      <c r="JP49" s="195">
        <f t="shared" si="65"/>
        <v>0</v>
      </c>
      <c r="JQ49" s="195"/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9.2799999999999994</v>
      </c>
      <c r="J50" s="71"/>
      <c r="K50" s="71"/>
      <c r="L50" s="71"/>
      <c r="M50" s="71">
        <f t="shared" si="2"/>
        <v>9.2799999999999994</v>
      </c>
      <c r="N50" s="71">
        <f t="shared" si="2"/>
        <v>0</v>
      </c>
      <c r="O50" s="219">
        <v>0</v>
      </c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36.08</v>
      </c>
      <c r="AH50" s="71"/>
      <c r="AI50" s="71"/>
      <c r="AJ50" s="71"/>
      <c r="AK50" s="71">
        <f t="shared" si="6"/>
        <v>36.08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/>
      <c r="EL50" s="219"/>
      <c r="EM50" s="226"/>
      <c r="EN50" s="226"/>
      <c r="EO50" s="71">
        <f t="shared" si="24"/>
        <v>0</v>
      </c>
      <c r="EP50" s="71">
        <f t="shared" si="24"/>
        <v>0</v>
      </c>
      <c r="EQ50" s="380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>
        <v>0</v>
      </c>
      <c r="GH50" s="181"/>
      <c r="GI50" s="74">
        <f t="shared" si="68"/>
        <v>0</v>
      </c>
      <c r="GJ50" s="74">
        <f t="shared" si="37"/>
        <v>0</v>
      </c>
      <c r="GK50" s="181">
        <v>8.25</v>
      </c>
      <c r="GL50" s="181"/>
      <c r="GM50" s="74">
        <f t="shared" si="38"/>
        <v>8.25</v>
      </c>
      <c r="GN50" s="74">
        <f t="shared" si="39"/>
        <v>0</v>
      </c>
      <c r="GO50" s="181">
        <v>0</v>
      </c>
      <c r="GP50" s="181"/>
      <c r="GQ50" s="74">
        <f t="shared" si="40"/>
        <v>0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2.06</v>
      </c>
      <c r="GX50" s="181"/>
      <c r="GY50" s="74">
        <f t="shared" si="44"/>
        <v>2.06</v>
      </c>
      <c r="GZ50" s="74">
        <f t="shared" si="45"/>
        <v>0</v>
      </c>
      <c r="HA50" s="181">
        <v>0</v>
      </c>
      <c r="HB50" s="181"/>
      <c r="HC50" s="74">
        <f t="shared" si="46"/>
        <v>0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1.86</v>
      </c>
      <c r="HJ50" s="181"/>
      <c r="HK50" s="74">
        <f t="shared" si="49"/>
        <v>1.86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/>
      <c r="IH50" s="218"/>
      <c r="II50" s="195">
        <f t="shared" si="56"/>
        <v>0</v>
      </c>
      <c r="IJ50" s="195">
        <f t="shared" si="56"/>
        <v>0</v>
      </c>
      <c r="IM50" s="195">
        <f t="shared" si="57"/>
        <v>0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/>
      <c r="JJ50" s="195"/>
      <c r="JK50" s="195">
        <f t="shared" si="64"/>
        <v>0</v>
      </c>
      <c r="JL50" s="195">
        <f t="shared" si="64"/>
        <v>0</v>
      </c>
      <c r="JM50" s="195"/>
      <c r="JN50" s="195"/>
      <c r="JO50" s="195">
        <f t="shared" si="65"/>
        <v>0</v>
      </c>
      <c r="JP50" s="195">
        <f t="shared" si="65"/>
        <v>0</v>
      </c>
      <c r="JQ50" s="195"/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10.31</v>
      </c>
      <c r="J51" s="71"/>
      <c r="K51" s="71"/>
      <c r="L51" s="71"/>
      <c r="M51" s="71">
        <f t="shared" si="2"/>
        <v>10.31</v>
      </c>
      <c r="N51" s="71">
        <f t="shared" si="2"/>
        <v>0</v>
      </c>
      <c r="O51" s="219">
        <v>0</v>
      </c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/>
      <c r="EL51" s="219"/>
      <c r="EM51" s="226"/>
      <c r="EN51" s="226"/>
      <c r="EO51" s="71">
        <f t="shared" si="24"/>
        <v>0</v>
      </c>
      <c r="EP51" s="71">
        <f t="shared" si="24"/>
        <v>0</v>
      </c>
      <c r="EQ51" s="380">
        <v>0</v>
      </c>
      <c r="ER51" s="181"/>
      <c r="ES51" s="181"/>
      <c r="ET51" s="181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>
        <v>2.16</v>
      </c>
      <c r="GH51" s="181"/>
      <c r="GI51" s="74">
        <f t="shared" si="68"/>
        <v>2.16</v>
      </c>
      <c r="GJ51" s="74">
        <f t="shared" si="37"/>
        <v>0</v>
      </c>
      <c r="GK51" s="181">
        <v>8.25</v>
      </c>
      <c r="GL51" s="181"/>
      <c r="GM51" s="74">
        <f t="shared" si="38"/>
        <v>8.25</v>
      </c>
      <c r="GN51" s="74">
        <f t="shared" si="39"/>
        <v>0</v>
      </c>
      <c r="GO51" s="181">
        <v>0</v>
      </c>
      <c r="GP51" s="181"/>
      <c r="GQ51" s="74">
        <f t="shared" si="40"/>
        <v>0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2.06</v>
      </c>
      <c r="GX51" s="181"/>
      <c r="GY51" s="74">
        <f t="shared" si="44"/>
        <v>2.06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1.86</v>
      </c>
      <c r="HJ51" s="181"/>
      <c r="HK51" s="74">
        <f t="shared" si="49"/>
        <v>1.86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/>
      <c r="IH51" s="218"/>
      <c r="II51" s="195">
        <f t="shared" si="56"/>
        <v>0</v>
      </c>
      <c r="IJ51" s="195">
        <f t="shared" si="56"/>
        <v>0</v>
      </c>
      <c r="IM51" s="195">
        <f t="shared" si="57"/>
        <v>0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/>
      <c r="JJ51" s="195"/>
      <c r="JK51" s="195">
        <f t="shared" si="64"/>
        <v>0</v>
      </c>
      <c r="JL51" s="195">
        <f t="shared" si="64"/>
        <v>0</v>
      </c>
      <c r="JM51" s="195"/>
      <c r="JN51" s="195"/>
      <c r="JO51" s="195">
        <f t="shared" si="65"/>
        <v>0</v>
      </c>
      <c r="JP51" s="195">
        <f t="shared" si="65"/>
        <v>0</v>
      </c>
      <c r="JQ51" s="195"/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10.31</v>
      </c>
      <c r="J52" s="71"/>
      <c r="K52" s="71"/>
      <c r="L52" s="71"/>
      <c r="M52" s="71">
        <f t="shared" si="2"/>
        <v>10.31</v>
      </c>
      <c r="N52" s="71">
        <f t="shared" si="2"/>
        <v>0</v>
      </c>
      <c r="O52" s="219">
        <v>0</v>
      </c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/>
      <c r="EL52" s="219"/>
      <c r="EM52" s="226"/>
      <c r="EN52" s="226"/>
      <c r="EO52" s="71">
        <f t="shared" si="24"/>
        <v>0</v>
      </c>
      <c r="EP52" s="71">
        <f t="shared" si="24"/>
        <v>0</v>
      </c>
      <c r="EQ52" s="380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>
        <v>0.72</v>
      </c>
      <c r="GH52" s="181"/>
      <c r="GI52" s="74">
        <f t="shared" si="68"/>
        <v>0.72</v>
      </c>
      <c r="GJ52" s="74">
        <f t="shared" si="37"/>
        <v>0</v>
      </c>
      <c r="GK52" s="181">
        <v>8.25</v>
      </c>
      <c r="GL52" s="181"/>
      <c r="GM52" s="74">
        <f t="shared" si="38"/>
        <v>8.25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2.06</v>
      </c>
      <c r="GX52" s="181"/>
      <c r="GY52" s="74">
        <f t="shared" si="44"/>
        <v>2.06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1.86</v>
      </c>
      <c r="HJ52" s="181"/>
      <c r="HK52" s="74">
        <f t="shared" si="49"/>
        <v>1.86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/>
      <c r="IH52" s="218"/>
      <c r="II52" s="195">
        <f t="shared" si="56"/>
        <v>0</v>
      </c>
      <c r="IJ52" s="195">
        <f t="shared" si="56"/>
        <v>0</v>
      </c>
      <c r="IM52" s="195">
        <f t="shared" si="57"/>
        <v>0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/>
      <c r="JJ52" s="195"/>
      <c r="JK52" s="195">
        <f t="shared" si="64"/>
        <v>0</v>
      </c>
      <c r="JL52" s="195">
        <f t="shared" si="64"/>
        <v>0</v>
      </c>
      <c r="JM52" s="195"/>
      <c r="JN52" s="195"/>
      <c r="JO52" s="195">
        <f t="shared" si="65"/>
        <v>0</v>
      </c>
      <c r="JP52" s="195">
        <f t="shared" si="65"/>
        <v>0</v>
      </c>
      <c r="JQ52" s="195"/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10.31</v>
      </c>
      <c r="J53" s="71"/>
      <c r="K53" s="71"/>
      <c r="L53" s="71"/>
      <c r="M53" s="71">
        <f t="shared" si="2"/>
        <v>10.31</v>
      </c>
      <c r="N53" s="71">
        <f t="shared" si="2"/>
        <v>0</v>
      </c>
      <c r="O53" s="219">
        <v>0.41</v>
      </c>
      <c r="P53" s="220"/>
      <c r="Q53" s="74"/>
      <c r="R53" s="71"/>
      <c r="S53" s="71">
        <f t="shared" si="3"/>
        <v>0.41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5.15</v>
      </c>
      <c r="AH53" s="71"/>
      <c r="AI53" s="71"/>
      <c r="AJ53" s="71"/>
      <c r="AK53" s="71">
        <f t="shared" si="6"/>
        <v>5.15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/>
      <c r="EL53" s="219"/>
      <c r="EM53" s="226"/>
      <c r="EN53" s="226"/>
      <c r="EO53" s="71">
        <f t="shared" si="24"/>
        <v>0</v>
      </c>
      <c r="EP53" s="71">
        <f t="shared" si="24"/>
        <v>0</v>
      </c>
      <c r="EQ53" s="380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>
        <v>0.72</v>
      </c>
      <c r="GH53" s="181"/>
      <c r="GI53" s="74">
        <f t="shared" si="68"/>
        <v>0.72</v>
      </c>
      <c r="GJ53" s="74">
        <f t="shared" si="37"/>
        <v>0</v>
      </c>
      <c r="GK53" s="181">
        <v>8.25</v>
      </c>
      <c r="GL53" s="181"/>
      <c r="GM53" s="74">
        <f t="shared" si="38"/>
        <v>8.25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4.12</v>
      </c>
      <c r="GX53" s="181"/>
      <c r="GY53" s="74">
        <f t="shared" si="44"/>
        <v>4.12</v>
      </c>
      <c r="GZ53" s="74">
        <f t="shared" si="45"/>
        <v>0</v>
      </c>
      <c r="HA53" s="181">
        <v>0</v>
      </c>
      <c r="HB53" s="181"/>
      <c r="HC53" s="74">
        <f t="shared" si="46"/>
        <v>0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1.86</v>
      </c>
      <c r="HJ53" s="181"/>
      <c r="HK53" s="74">
        <f t="shared" si="49"/>
        <v>1.86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/>
      <c r="IH53" s="218"/>
      <c r="II53" s="195">
        <f t="shared" si="56"/>
        <v>0</v>
      </c>
      <c r="IJ53" s="195">
        <f t="shared" si="56"/>
        <v>0</v>
      </c>
      <c r="IM53" s="195">
        <f t="shared" si="57"/>
        <v>0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/>
      <c r="JJ53" s="195"/>
      <c r="JK53" s="195">
        <f t="shared" si="64"/>
        <v>0</v>
      </c>
      <c r="JL53" s="195">
        <f t="shared" si="64"/>
        <v>0</v>
      </c>
      <c r="JM53" s="195"/>
      <c r="JN53" s="195"/>
      <c r="JO53" s="195">
        <f t="shared" si="65"/>
        <v>0</v>
      </c>
      <c r="JP53" s="195">
        <f t="shared" si="65"/>
        <v>0</v>
      </c>
      <c r="JQ53" s="195"/>
      <c r="JR53" s="195"/>
      <c r="JS53" s="195">
        <f t="shared" si="66"/>
        <v>0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10.31</v>
      </c>
      <c r="J54" s="71"/>
      <c r="K54" s="71"/>
      <c r="L54" s="71"/>
      <c r="M54" s="71">
        <f t="shared" si="2"/>
        <v>10.31</v>
      </c>
      <c r="N54" s="71">
        <f t="shared" si="2"/>
        <v>0</v>
      </c>
      <c r="O54" s="219">
        <v>0.41</v>
      </c>
      <c r="P54" s="220"/>
      <c r="Q54" s="74"/>
      <c r="R54" s="71"/>
      <c r="S54" s="71">
        <f t="shared" si="3"/>
        <v>0.41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15.46</v>
      </c>
      <c r="AH54" s="71"/>
      <c r="AI54" s="71"/>
      <c r="AJ54" s="71"/>
      <c r="AK54" s="71">
        <f t="shared" si="6"/>
        <v>15.46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/>
      <c r="EL54" s="219"/>
      <c r="EM54" s="226"/>
      <c r="EN54" s="226"/>
      <c r="EO54" s="71">
        <f t="shared" si="24"/>
        <v>0</v>
      </c>
      <c r="EP54" s="71">
        <f t="shared" si="24"/>
        <v>0</v>
      </c>
      <c r="EQ54" s="380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>
        <v>3.09</v>
      </c>
      <c r="GH54" s="181"/>
      <c r="GI54" s="74">
        <f t="shared" si="68"/>
        <v>3.09</v>
      </c>
      <c r="GJ54" s="74">
        <f t="shared" si="37"/>
        <v>0</v>
      </c>
      <c r="GK54" s="181">
        <v>8.25</v>
      </c>
      <c r="GL54" s="181"/>
      <c r="GM54" s="74">
        <f t="shared" si="38"/>
        <v>8.25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4.12</v>
      </c>
      <c r="GX54" s="181"/>
      <c r="GY54" s="74">
        <f t="shared" si="44"/>
        <v>4.12</v>
      </c>
      <c r="GZ54" s="74">
        <f t="shared" si="45"/>
        <v>0</v>
      </c>
      <c r="HA54" s="181">
        <v>0</v>
      </c>
      <c r="HB54" s="181"/>
      <c r="HC54" s="74">
        <f t="shared" si="46"/>
        <v>0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1.86</v>
      </c>
      <c r="HJ54" s="181"/>
      <c r="HK54" s="74">
        <f t="shared" si="49"/>
        <v>1.86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/>
      <c r="IH54" s="218"/>
      <c r="II54" s="195">
        <f t="shared" si="56"/>
        <v>0</v>
      </c>
      <c r="IJ54" s="195">
        <f t="shared" si="56"/>
        <v>0</v>
      </c>
      <c r="IM54" s="195">
        <f t="shared" si="57"/>
        <v>0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/>
      <c r="JJ54" s="195"/>
      <c r="JK54" s="195">
        <f t="shared" si="64"/>
        <v>0</v>
      </c>
      <c r="JL54" s="195">
        <f t="shared" si="64"/>
        <v>0</v>
      </c>
      <c r="JM54" s="195"/>
      <c r="JN54" s="195"/>
      <c r="JO54" s="195">
        <f t="shared" si="65"/>
        <v>0</v>
      </c>
      <c r="JP54" s="195">
        <f t="shared" si="65"/>
        <v>0</v>
      </c>
      <c r="JQ54" s="195"/>
      <c r="JR54" s="195"/>
      <c r="JS54" s="195">
        <f t="shared" si="66"/>
        <v>0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10.31</v>
      </c>
      <c r="J55" s="71"/>
      <c r="K55" s="71"/>
      <c r="L55" s="71"/>
      <c r="M55" s="71">
        <f t="shared" si="2"/>
        <v>10.31</v>
      </c>
      <c r="N55" s="71">
        <f t="shared" si="2"/>
        <v>0</v>
      </c>
      <c r="O55" s="219">
        <v>0.41</v>
      </c>
      <c r="P55" s="220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/>
      <c r="EL55" s="219"/>
      <c r="EM55" s="226"/>
      <c r="EN55" s="226"/>
      <c r="EO55" s="71">
        <f t="shared" si="24"/>
        <v>0</v>
      </c>
      <c r="EP55" s="71">
        <f t="shared" si="24"/>
        <v>0</v>
      </c>
      <c r="EQ55" s="380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>
        <v>1.1299999999999999</v>
      </c>
      <c r="GH55" s="181"/>
      <c r="GI55" s="74">
        <f t="shared" si="68"/>
        <v>1.1299999999999999</v>
      </c>
      <c r="GJ55" s="74">
        <f t="shared" si="37"/>
        <v>0</v>
      </c>
      <c r="GK55" s="181">
        <v>8.25</v>
      </c>
      <c r="GL55" s="181"/>
      <c r="GM55" s="74">
        <f t="shared" si="38"/>
        <v>8.25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0</v>
      </c>
      <c r="GX55" s="181"/>
      <c r="GY55" s="74">
        <f t="shared" si="44"/>
        <v>0</v>
      </c>
      <c r="GZ55" s="74">
        <f t="shared" si="45"/>
        <v>0</v>
      </c>
      <c r="HA55" s="181">
        <v>0</v>
      </c>
      <c r="HB55" s="181"/>
      <c r="HC55" s="74">
        <f t="shared" si="46"/>
        <v>0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1.86</v>
      </c>
      <c r="HJ55" s="181"/>
      <c r="HK55" s="74">
        <f t="shared" si="49"/>
        <v>1.86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/>
      <c r="IH55" s="218"/>
      <c r="II55" s="195">
        <f t="shared" si="56"/>
        <v>0</v>
      </c>
      <c r="IJ55" s="195">
        <f t="shared" si="56"/>
        <v>0</v>
      </c>
      <c r="IM55" s="195">
        <f t="shared" si="57"/>
        <v>0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/>
      <c r="JJ55" s="195"/>
      <c r="JK55" s="195">
        <f t="shared" si="64"/>
        <v>0</v>
      </c>
      <c r="JL55" s="195">
        <f t="shared" si="64"/>
        <v>0</v>
      </c>
      <c r="JM55" s="195"/>
      <c r="JN55" s="195"/>
      <c r="JO55" s="195">
        <f t="shared" si="65"/>
        <v>0</v>
      </c>
      <c r="JP55" s="195">
        <f t="shared" si="65"/>
        <v>0</v>
      </c>
      <c r="JQ55" s="195"/>
      <c r="JR55" s="195"/>
      <c r="JS55" s="195">
        <f t="shared" si="66"/>
        <v>0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19">
        <v>0.41</v>
      </c>
      <c r="P56" s="220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25.77</v>
      </c>
      <c r="AH56" s="71"/>
      <c r="AI56" s="71"/>
      <c r="AJ56" s="71"/>
      <c r="AK56" s="71">
        <f t="shared" si="6"/>
        <v>25.77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/>
      <c r="EL56" s="219"/>
      <c r="EM56" s="226"/>
      <c r="EN56" s="226"/>
      <c r="EO56" s="71">
        <f t="shared" si="24"/>
        <v>0</v>
      </c>
      <c r="EP56" s="71">
        <f t="shared" si="24"/>
        <v>0</v>
      </c>
      <c r="EQ56" s="380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>
        <v>1.1299999999999999</v>
      </c>
      <c r="GH56" s="181"/>
      <c r="GI56" s="74">
        <f t="shared" si="68"/>
        <v>1.1299999999999999</v>
      </c>
      <c r="GJ56" s="74">
        <f t="shared" si="37"/>
        <v>0</v>
      </c>
      <c r="GK56" s="181">
        <v>8.25</v>
      </c>
      <c r="GL56" s="181"/>
      <c r="GM56" s="74">
        <f t="shared" si="38"/>
        <v>8.25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0</v>
      </c>
      <c r="GX56" s="181"/>
      <c r="GY56" s="74">
        <f t="shared" si="44"/>
        <v>0</v>
      </c>
      <c r="GZ56" s="74">
        <f t="shared" si="45"/>
        <v>0</v>
      </c>
      <c r="HA56" s="181">
        <v>0</v>
      </c>
      <c r="HB56" s="181"/>
      <c r="HC56" s="74">
        <f t="shared" si="46"/>
        <v>0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1.86</v>
      </c>
      <c r="HJ56" s="181"/>
      <c r="HK56" s="74">
        <f t="shared" si="49"/>
        <v>1.86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/>
      <c r="IH56" s="218"/>
      <c r="II56" s="195">
        <f t="shared" si="56"/>
        <v>0</v>
      </c>
      <c r="IJ56" s="195">
        <f t="shared" si="56"/>
        <v>0</v>
      </c>
      <c r="IM56" s="195">
        <f t="shared" si="57"/>
        <v>0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/>
      <c r="JJ56" s="195"/>
      <c r="JK56" s="195">
        <f t="shared" si="64"/>
        <v>0</v>
      </c>
      <c r="JL56" s="195">
        <f t="shared" si="64"/>
        <v>0</v>
      </c>
      <c r="JM56" s="195"/>
      <c r="JN56" s="195"/>
      <c r="JO56" s="195">
        <f t="shared" si="65"/>
        <v>0</v>
      </c>
      <c r="JP56" s="195">
        <f t="shared" si="65"/>
        <v>0</v>
      </c>
      <c r="JQ56" s="195"/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20.62</v>
      </c>
      <c r="J57" s="71"/>
      <c r="K57" s="71"/>
      <c r="L57" s="71"/>
      <c r="M57" s="71">
        <f t="shared" si="2"/>
        <v>20.62</v>
      </c>
      <c r="N57" s="71">
        <f t="shared" si="2"/>
        <v>0</v>
      </c>
      <c r="O57" s="219">
        <v>0.41</v>
      </c>
      <c r="P57" s="220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15.46</v>
      </c>
      <c r="AH57" s="71"/>
      <c r="AI57" s="71"/>
      <c r="AJ57" s="71"/>
      <c r="AK57" s="71">
        <f t="shared" si="6"/>
        <v>15.46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/>
      <c r="EL57" s="219"/>
      <c r="EM57" s="226"/>
      <c r="EN57" s="226"/>
      <c r="EO57" s="71">
        <f t="shared" si="24"/>
        <v>0</v>
      </c>
      <c r="EP57" s="71">
        <f t="shared" si="24"/>
        <v>0</v>
      </c>
      <c r="EQ57" s="380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>
        <v>4.12</v>
      </c>
      <c r="GH57" s="181"/>
      <c r="GI57" s="74">
        <f t="shared" si="68"/>
        <v>4.12</v>
      </c>
      <c r="GJ57" s="74">
        <f t="shared" si="37"/>
        <v>0</v>
      </c>
      <c r="GK57" s="181">
        <v>8.25</v>
      </c>
      <c r="GL57" s="181"/>
      <c r="GM57" s="74">
        <f t="shared" si="38"/>
        <v>8.25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0</v>
      </c>
      <c r="GX57" s="181"/>
      <c r="GY57" s="74">
        <f t="shared" si="44"/>
        <v>0</v>
      </c>
      <c r="GZ57" s="74">
        <f t="shared" si="45"/>
        <v>0</v>
      </c>
      <c r="HA57" s="181">
        <v>0</v>
      </c>
      <c r="HB57" s="181"/>
      <c r="HC57" s="74">
        <f t="shared" si="46"/>
        <v>0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1.86</v>
      </c>
      <c r="HJ57" s="181"/>
      <c r="HK57" s="74">
        <f t="shared" si="49"/>
        <v>1.86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/>
      <c r="IH57" s="218"/>
      <c r="II57" s="195">
        <f t="shared" si="56"/>
        <v>0</v>
      </c>
      <c r="IJ57" s="195">
        <f t="shared" si="56"/>
        <v>0</v>
      </c>
      <c r="IM57" s="195">
        <f t="shared" si="57"/>
        <v>0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/>
      <c r="JJ57" s="195"/>
      <c r="JK57" s="195">
        <f t="shared" si="64"/>
        <v>0</v>
      </c>
      <c r="JL57" s="195">
        <f t="shared" si="64"/>
        <v>0</v>
      </c>
      <c r="JM57" s="195"/>
      <c r="JN57" s="195"/>
      <c r="JO57" s="195">
        <f t="shared" si="65"/>
        <v>0</v>
      </c>
      <c r="JP57" s="195">
        <f t="shared" si="65"/>
        <v>0</v>
      </c>
      <c r="JQ57" s="195"/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12.37</v>
      </c>
      <c r="J58" s="71"/>
      <c r="K58" s="71"/>
      <c r="L58" s="71"/>
      <c r="M58" s="71">
        <f t="shared" si="2"/>
        <v>12.37</v>
      </c>
      <c r="N58" s="71">
        <f t="shared" si="2"/>
        <v>0</v>
      </c>
      <c r="O58" s="219">
        <v>0.41</v>
      </c>
      <c r="P58" s="220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/>
      <c r="EL58" s="219"/>
      <c r="EM58" s="226"/>
      <c r="EN58" s="226"/>
      <c r="EO58" s="71">
        <f t="shared" si="24"/>
        <v>0</v>
      </c>
      <c r="EP58" s="71">
        <f t="shared" si="24"/>
        <v>0</v>
      </c>
      <c r="EQ58" s="380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>
        <v>1.24</v>
      </c>
      <c r="GH58" s="181"/>
      <c r="GI58" s="74">
        <f t="shared" si="68"/>
        <v>1.24</v>
      </c>
      <c r="GJ58" s="74">
        <f t="shared" si="37"/>
        <v>0</v>
      </c>
      <c r="GK58" s="181">
        <v>8.25</v>
      </c>
      <c r="GL58" s="181"/>
      <c r="GM58" s="74">
        <f t="shared" si="38"/>
        <v>8.25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0</v>
      </c>
      <c r="GX58" s="181"/>
      <c r="GY58" s="74">
        <f t="shared" si="44"/>
        <v>0</v>
      </c>
      <c r="GZ58" s="74">
        <f t="shared" si="45"/>
        <v>0</v>
      </c>
      <c r="HA58" s="181">
        <v>0</v>
      </c>
      <c r="HB58" s="181"/>
      <c r="HC58" s="74">
        <f t="shared" si="46"/>
        <v>0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1.86</v>
      </c>
      <c r="HJ58" s="181"/>
      <c r="HK58" s="74">
        <f t="shared" si="49"/>
        <v>1.86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/>
      <c r="IH58" s="218"/>
      <c r="II58" s="195">
        <f t="shared" si="56"/>
        <v>0</v>
      </c>
      <c r="IJ58" s="195">
        <f t="shared" si="56"/>
        <v>0</v>
      </c>
      <c r="IM58" s="195">
        <f t="shared" si="57"/>
        <v>0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/>
      <c r="JJ58" s="195"/>
      <c r="JK58" s="195">
        <f t="shared" si="64"/>
        <v>0</v>
      </c>
      <c r="JL58" s="195">
        <f t="shared" si="64"/>
        <v>0</v>
      </c>
      <c r="JM58" s="195"/>
      <c r="JN58" s="195"/>
      <c r="JO58" s="195">
        <f t="shared" si="65"/>
        <v>0</v>
      </c>
      <c r="JP58" s="195">
        <f t="shared" si="65"/>
        <v>0</v>
      </c>
      <c r="JQ58" s="195"/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14.43</v>
      </c>
      <c r="J59" s="71"/>
      <c r="K59" s="71"/>
      <c r="L59" s="71"/>
      <c r="M59" s="71">
        <f t="shared" si="2"/>
        <v>14.43</v>
      </c>
      <c r="N59" s="71">
        <f t="shared" si="2"/>
        <v>0</v>
      </c>
      <c r="O59" s="219">
        <v>0.41</v>
      </c>
      <c r="P59" s="220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/>
      <c r="EL59" s="219"/>
      <c r="EM59" s="226"/>
      <c r="EN59" s="226"/>
      <c r="EO59" s="71">
        <f t="shared" si="24"/>
        <v>0</v>
      </c>
      <c r="EP59" s="71">
        <f t="shared" si="24"/>
        <v>0</v>
      </c>
      <c r="EQ59" s="380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>
        <v>1.24</v>
      </c>
      <c r="GH59" s="181"/>
      <c r="GI59" s="74">
        <f t="shared" si="68"/>
        <v>1.24</v>
      </c>
      <c r="GJ59" s="74">
        <f t="shared" si="37"/>
        <v>0</v>
      </c>
      <c r="GK59" s="181">
        <v>8.25</v>
      </c>
      <c r="GL59" s="181"/>
      <c r="GM59" s="74">
        <f t="shared" si="38"/>
        <v>8.25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0</v>
      </c>
      <c r="GX59" s="181"/>
      <c r="GY59" s="74">
        <f t="shared" si="44"/>
        <v>0</v>
      </c>
      <c r="GZ59" s="74">
        <f t="shared" si="45"/>
        <v>0</v>
      </c>
      <c r="HA59" s="181">
        <v>0</v>
      </c>
      <c r="HB59" s="181"/>
      <c r="HC59" s="74">
        <f t="shared" si="46"/>
        <v>0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1.86</v>
      </c>
      <c r="HJ59" s="181"/>
      <c r="HK59" s="74">
        <f t="shared" si="49"/>
        <v>1.86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/>
      <c r="IH59" s="218"/>
      <c r="II59" s="195">
        <f t="shared" si="56"/>
        <v>0</v>
      </c>
      <c r="IJ59" s="195">
        <f t="shared" si="56"/>
        <v>0</v>
      </c>
      <c r="IM59" s="195">
        <f t="shared" si="57"/>
        <v>0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/>
      <c r="JJ59" s="195"/>
      <c r="JK59" s="195">
        <f t="shared" si="64"/>
        <v>0</v>
      </c>
      <c r="JL59" s="195">
        <f t="shared" si="64"/>
        <v>0</v>
      </c>
      <c r="JM59" s="195"/>
      <c r="JN59" s="195"/>
      <c r="JO59" s="195">
        <f t="shared" si="65"/>
        <v>0</v>
      </c>
      <c r="JP59" s="195">
        <f t="shared" si="65"/>
        <v>0</v>
      </c>
      <c r="JQ59" s="195"/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14.43</v>
      </c>
      <c r="J60" s="71"/>
      <c r="K60" s="71"/>
      <c r="L60" s="71"/>
      <c r="M60" s="71">
        <f t="shared" si="2"/>
        <v>14.43</v>
      </c>
      <c r="N60" s="71">
        <f t="shared" si="2"/>
        <v>0</v>
      </c>
      <c r="O60" s="219">
        <v>0.41</v>
      </c>
      <c r="P60" s="220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10.31</v>
      </c>
      <c r="AH60" s="71"/>
      <c r="AI60" s="71"/>
      <c r="AJ60" s="71"/>
      <c r="AK60" s="71">
        <f t="shared" si="6"/>
        <v>10.31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/>
      <c r="EL60" s="219"/>
      <c r="EM60" s="226"/>
      <c r="EN60" s="226"/>
      <c r="EO60" s="71">
        <f t="shared" si="24"/>
        <v>0</v>
      </c>
      <c r="EP60" s="71">
        <f t="shared" si="24"/>
        <v>0</v>
      </c>
      <c r="EQ60" s="380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>
        <v>0.52</v>
      </c>
      <c r="GH60" s="181"/>
      <c r="GI60" s="74">
        <f t="shared" si="68"/>
        <v>0.52</v>
      </c>
      <c r="GJ60" s="74">
        <f t="shared" si="37"/>
        <v>0</v>
      </c>
      <c r="GK60" s="181">
        <v>8.25</v>
      </c>
      <c r="GL60" s="181"/>
      <c r="GM60" s="74">
        <f t="shared" si="38"/>
        <v>8.25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0</v>
      </c>
      <c r="GX60" s="181"/>
      <c r="GY60" s="74">
        <f t="shared" si="44"/>
        <v>0</v>
      </c>
      <c r="GZ60" s="74">
        <f t="shared" si="45"/>
        <v>0</v>
      </c>
      <c r="HA60" s="181">
        <v>0</v>
      </c>
      <c r="HB60" s="181"/>
      <c r="HC60" s="74">
        <f t="shared" si="46"/>
        <v>0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1.86</v>
      </c>
      <c r="HJ60" s="181"/>
      <c r="HK60" s="74">
        <f t="shared" si="49"/>
        <v>1.86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/>
      <c r="IH60" s="218"/>
      <c r="II60" s="195">
        <f t="shared" si="56"/>
        <v>0</v>
      </c>
      <c r="IJ60" s="195">
        <f t="shared" si="56"/>
        <v>0</v>
      </c>
      <c r="IM60" s="195">
        <f t="shared" si="57"/>
        <v>0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/>
      <c r="JJ60" s="195"/>
      <c r="JK60" s="195">
        <f t="shared" si="64"/>
        <v>0</v>
      </c>
      <c r="JL60" s="195">
        <f t="shared" si="64"/>
        <v>0</v>
      </c>
      <c r="JM60" s="195"/>
      <c r="JN60" s="195"/>
      <c r="JO60" s="195">
        <f t="shared" si="65"/>
        <v>0</v>
      </c>
      <c r="JP60" s="195">
        <f t="shared" si="65"/>
        <v>0</v>
      </c>
      <c r="JQ60" s="195"/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14.43</v>
      </c>
      <c r="J61" s="71"/>
      <c r="K61" s="71"/>
      <c r="L61" s="71"/>
      <c r="M61" s="71">
        <f t="shared" si="2"/>
        <v>14.43</v>
      </c>
      <c r="N61" s="71">
        <f t="shared" si="2"/>
        <v>0</v>
      </c>
      <c r="O61" s="219">
        <v>0.41</v>
      </c>
      <c r="P61" s="220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/>
      <c r="EL61" s="219"/>
      <c r="EM61" s="226"/>
      <c r="EN61" s="226"/>
      <c r="EO61" s="71">
        <f t="shared" si="24"/>
        <v>0</v>
      </c>
      <c r="EP61" s="71">
        <f t="shared" si="24"/>
        <v>0</v>
      </c>
      <c r="EQ61" s="380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>
        <v>0</v>
      </c>
      <c r="GH61" s="181"/>
      <c r="GI61" s="74">
        <f t="shared" si="68"/>
        <v>0</v>
      </c>
      <c r="GJ61" s="74">
        <f t="shared" si="37"/>
        <v>0</v>
      </c>
      <c r="GK61" s="181">
        <v>8.25</v>
      </c>
      <c r="GL61" s="181"/>
      <c r="GM61" s="74">
        <f t="shared" si="38"/>
        <v>8.25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0</v>
      </c>
      <c r="GX61" s="181"/>
      <c r="GY61" s="74">
        <f t="shared" si="44"/>
        <v>0</v>
      </c>
      <c r="GZ61" s="74">
        <f t="shared" si="45"/>
        <v>0</v>
      </c>
      <c r="HA61" s="181">
        <v>0</v>
      </c>
      <c r="HB61" s="181"/>
      <c r="HC61" s="74">
        <f t="shared" si="46"/>
        <v>0</v>
      </c>
      <c r="HD61" s="74">
        <f t="shared" si="47"/>
        <v>0</v>
      </c>
      <c r="HE61" s="181">
        <v>1.67</v>
      </c>
      <c r="HF61" s="181"/>
      <c r="HG61" s="74">
        <f t="shared" si="48"/>
        <v>1.67</v>
      </c>
      <c r="HH61" s="74">
        <f t="shared" si="48"/>
        <v>0</v>
      </c>
      <c r="HI61" s="181">
        <v>2.89</v>
      </c>
      <c r="HJ61" s="181"/>
      <c r="HK61" s="74">
        <f t="shared" si="49"/>
        <v>2.89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/>
      <c r="IH61" s="218"/>
      <c r="II61" s="195">
        <f t="shared" si="56"/>
        <v>0</v>
      </c>
      <c r="IJ61" s="195">
        <f t="shared" si="56"/>
        <v>0</v>
      </c>
      <c r="IM61" s="195">
        <f t="shared" si="57"/>
        <v>0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/>
      <c r="JJ61" s="195"/>
      <c r="JK61" s="195">
        <f t="shared" si="64"/>
        <v>0</v>
      </c>
      <c r="JL61" s="195">
        <f t="shared" si="64"/>
        <v>0</v>
      </c>
      <c r="JM61" s="195"/>
      <c r="JN61" s="195"/>
      <c r="JO61" s="195">
        <f t="shared" si="65"/>
        <v>0</v>
      </c>
      <c r="JP61" s="195">
        <f t="shared" si="65"/>
        <v>0</v>
      </c>
      <c r="JQ61" s="195"/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14.43</v>
      </c>
      <c r="J62" s="71"/>
      <c r="K62" s="71"/>
      <c r="L62" s="71"/>
      <c r="M62" s="71">
        <f t="shared" si="2"/>
        <v>14.43</v>
      </c>
      <c r="N62" s="71">
        <f t="shared" si="2"/>
        <v>0</v>
      </c>
      <c r="O62" s="219">
        <v>0.41</v>
      </c>
      <c r="P62" s="220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/>
      <c r="EL62" s="219"/>
      <c r="EM62" s="226"/>
      <c r="EN62" s="226"/>
      <c r="EO62" s="71">
        <f t="shared" si="24"/>
        <v>0</v>
      </c>
      <c r="EP62" s="71">
        <f t="shared" si="24"/>
        <v>0</v>
      </c>
      <c r="EQ62" s="380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>
        <v>0</v>
      </c>
      <c r="GH62" s="181"/>
      <c r="GI62" s="74">
        <f t="shared" si="68"/>
        <v>0</v>
      </c>
      <c r="GJ62" s="74">
        <f t="shared" si="37"/>
        <v>0</v>
      </c>
      <c r="GK62" s="181">
        <v>8.25</v>
      </c>
      <c r="GL62" s="181"/>
      <c r="GM62" s="74">
        <f t="shared" si="38"/>
        <v>8.25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0</v>
      </c>
      <c r="GX62" s="181"/>
      <c r="GY62" s="74">
        <f t="shared" si="44"/>
        <v>0</v>
      </c>
      <c r="GZ62" s="74">
        <f t="shared" si="45"/>
        <v>0</v>
      </c>
      <c r="HA62" s="181">
        <v>0</v>
      </c>
      <c r="HB62" s="181"/>
      <c r="HC62" s="74">
        <f t="shared" si="46"/>
        <v>0</v>
      </c>
      <c r="HD62" s="74">
        <f t="shared" si="47"/>
        <v>0</v>
      </c>
      <c r="HE62" s="181">
        <v>1.67</v>
      </c>
      <c r="HF62" s="181"/>
      <c r="HG62" s="74">
        <f t="shared" si="48"/>
        <v>1.67</v>
      </c>
      <c r="HH62" s="74">
        <f t="shared" si="48"/>
        <v>0</v>
      </c>
      <c r="HI62" s="181">
        <v>2.89</v>
      </c>
      <c r="HJ62" s="181"/>
      <c r="HK62" s="74">
        <f t="shared" si="49"/>
        <v>2.89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/>
      <c r="IH62" s="218"/>
      <c r="II62" s="195">
        <f t="shared" si="56"/>
        <v>0</v>
      </c>
      <c r="IJ62" s="195">
        <f t="shared" si="56"/>
        <v>0</v>
      </c>
      <c r="IM62" s="195">
        <f t="shared" si="57"/>
        <v>0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/>
      <c r="JJ62" s="195"/>
      <c r="JK62" s="195">
        <f t="shared" si="64"/>
        <v>0</v>
      </c>
      <c r="JL62" s="195">
        <f t="shared" si="64"/>
        <v>0</v>
      </c>
      <c r="JM62" s="195"/>
      <c r="JN62" s="195"/>
      <c r="JO62" s="195">
        <f t="shared" si="65"/>
        <v>0</v>
      </c>
      <c r="JP62" s="195">
        <f t="shared" si="65"/>
        <v>0</v>
      </c>
      <c r="JQ62" s="195"/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14.43</v>
      </c>
      <c r="J63" s="71"/>
      <c r="K63" s="71"/>
      <c r="L63" s="71"/>
      <c r="M63" s="71">
        <f t="shared" si="2"/>
        <v>14.43</v>
      </c>
      <c r="N63" s="71">
        <f t="shared" si="2"/>
        <v>0</v>
      </c>
      <c r="O63" s="219">
        <v>0.82</v>
      </c>
      <c r="P63" s="220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5.15</v>
      </c>
      <c r="AH63" s="71"/>
      <c r="AI63" s="71"/>
      <c r="AJ63" s="71"/>
      <c r="AK63" s="71">
        <f t="shared" si="6"/>
        <v>5.15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/>
      <c r="EL63" s="219"/>
      <c r="EM63" s="226"/>
      <c r="EN63" s="226"/>
      <c r="EO63" s="71">
        <f t="shared" si="24"/>
        <v>0</v>
      </c>
      <c r="EP63" s="71">
        <f t="shared" si="24"/>
        <v>0</v>
      </c>
      <c r="EQ63" s="380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>
        <v>0</v>
      </c>
      <c r="GH63" s="181"/>
      <c r="GI63" s="74">
        <f t="shared" si="68"/>
        <v>0</v>
      </c>
      <c r="GJ63" s="74">
        <f t="shared" si="37"/>
        <v>0</v>
      </c>
      <c r="GK63" s="181">
        <v>8.25</v>
      </c>
      <c r="GL63" s="181"/>
      <c r="GM63" s="74">
        <f t="shared" si="38"/>
        <v>8.25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0</v>
      </c>
      <c r="GX63" s="181"/>
      <c r="GY63" s="74">
        <f t="shared" si="44"/>
        <v>0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1.67</v>
      </c>
      <c r="HF63" s="181"/>
      <c r="HG63" s="74">
        <f t="shared" si="48"/>
        <v>1.67</v>
      </c>
      <c r="HH63" s="74">
        <f t="shared" si="48"/>
        <v>0</v>
      </c>
      <c r="HI63" s="181">
        <v>2.89</v>
      </c>
      <c r="HJ63" s="181"/>
      <c r="HK63" s="74">
        <f t="shared" si="49"/>
        <v>2.89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/>
      <c r="IH63" s="218"/>
      <c r="II63" s="195">
        <f t="shared" si="56"/>
        <v>0</v>
      </c>
      <c r="IJ63" s="195">
        <f t="shared" si="56"/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/>
      <c r="JJ63" s="195"/>
      <c r="JK63" s="195">
        <f t="shared" si="64"/>
        <v>0</v>
      </c>
      <c r="JL63" s="195">
        <f t="shared" si="64"/>
        <v>0</v>
      </c>
      <c r="JM63" s="195"/>
      <c r="JN63" s="195"/>
      <c r="JO63" s="195">
        <f t="shared" si="65"/>
        <v>0</v>
      </c>
      <c r="JP63" s="195">
        <f t="shared" si="65"/>
        <v>0</v>
      </c>
      <c r="JQ63" s="195"/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14.43</v>
      </c>
      <c r="J64" s="71"/>
      <c r="K64" s="71"/>
      <c r="L64" s="71"/>
      <c r="M64" s="71">
        <f t="shared" si="2"/>
        <v>14.43</v>
      </c>
      <c r="N64" s="71">
        <f t="shared" si="2"/>
        <v>0</v>
      </c>
      <c r="O64" s="219">
        <v>0.82</v>
      </c>
      <c r="P64" s="220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/>
      <c r="EL64" s="219"/>
      <c r="EM64" s="226"/>
      <c r="EN64" s="226"/>
      <c r="EO64" s="71">
        <f t="shared" si="24"/>
        <v>0</v>
      </c>
      <c r="EP64" s="71">
        <f t="shared" si="24"/>
        <v>0</v>
      </c>
      <c r="EQ64" s="380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>
        <v>0</v>
      </c>
      <c r="GH64" s="181"/>
      <c r="GI64" s="74">
        <f t="shared" si="68"/>
        <v>0</v>
      </c>
      <c r="GJ64" s="74">
        <f t="shared" si="37"/>
        <v>0</v>
      </c>
      <c r="GK64" s="181">
        <v>8.25</v>
      </c>
      <c r="GL64" s="181"/>
      <c r="GM64" s="74">
        <f t="shared" si="38"/>
        <v>8.25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0</v>
      </c>
      <c r="GX64" s="181"/>
      <c r="GY64" s="74">
        <f t="shared" si="44"/>
        <v>0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1.67</v>
      </c>
      <c r="HF64" s="181"/>
      <c r="HG64" s="74">
        <f t="shared" si="48"/>
        <v>1.67</v>
      </c>
      <c r="HH64" s="74">
        <f t="shared" si="48"/>
        <v>0</v>
      </c>
      <c r="HI64" s="181">
        <v>2.89</v>
      </c>
      <c r="HJ64" s="181"/>
      <c r="HK64" s="74">
        <f t="shared" si="49"/>
        <v>2.89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/>
      <c r="IH64" s="218"/>
      <c r="II64" s="195">
        <f t="shared" si="56"/>
        <v>0</v>
      </c>
      <c r="IJ64" s="195">
        <f t="shared" si="56"/>
        <v>0</v>
      </c>
      <c r="IM64" s="195">
        <f t="shared" si="57"/>
        <v>0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/>
      <c r="JJ64" s="195"/>
      <c r="JK64" s="195">
        <f t="shared" si="64"/>
        <v>0</v>
      </c>
      <c r="JL64" s="195">
        <f t="shared" si="64"/>
        <v>0</v>
      </c>
      <c r="JM64" s="195"/>
      <c r="JN64" s="195"/>
      <c r="JO64" s="195">
        <f t="shared" si="65"/>
        <v>0</v>
      </c>
      <c r="JP64" s="195">
        <f t="shared" si="65"/>
        <v>0</v>
      </c>
      <c r="JQ64" s="195"/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14.43</v>
      </c>
      <c r="J65" s="71"/>
      <c r="K65" s="71"/>
      <c r="L65" s="71"/>
      <c r="M65" s="71">
        <f t="shared" si="2"/>
        <v>14.43</v>
      </c>
      <c r="N65" s="71">
        <f t="shared" si="2"/>
        <v>0</v>
      </c>
      <c r="O65" s="219">
        <v>0.82</v>
      </c>
      <c r="P65" s="220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/>
      <c r="EL65" s="219"/>
      <c r="EM65" s="226"/>
      <c r="EN65" s="226"/>
      <c r="EO65" s="71">
        <f t="shared" si="24"/>
        <v>0</v>
      </c>
      <c r="EP65" s="71">
        <f t="shared" si="24"/>
        <v>0</v>
      </c>
      <c r="EQ65" s="380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>
        <v>0</v>
      </c>
      <c r="GH65" s="181"/>
      <c r="GI65" s="74">
        <f t="shared" si="68"/>
        <v>0</v>
      </c>
      <c r="GJ65" s="74">
        <f t="shared" si="37"/>
        <v>0</v>
      </c>
      <c r="GK65" s="181">
        <v>8.25</v>
      </c>
      <c r="GL65" s="181"/>
      <c r="GM65" s="74">
        <f t="shared" si="38"/>
        <v>8.25</v>
      </c>
      <c r="GN65" s="74">
        <f t="shared" si="39"/>
        <v>0</v>
      </c>
      <c r="GO65" s="181">
        <v>0</v>
      </c>
      <c r="GP65" s="181"/>
      <c r="GQ65" s="74">
        <f t="shared" si="40"/>
        <v>0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0</v>
      </c>
      <c r="GX65" s="181"/>
      <c r="GY65" s="74">
        <f t="shared" si="44"/>
        <v>0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1.67</v>
      </c>
      <c r="HF65" s="181"/>
      <c r="HG65" s="74">
        <f t="shared" si="48"/>
        <v>1.67</v>
      </c>
      <c r="HH65" s="74">
        <f t="shared" si="48"/>
        <v>0</v>
      </c>
      <c r="HI65" s="181">
        <v>2.89</v>
      </c>
      <c r="HJ65" s="181"/>
      <c r="HK65" s="74">
        <f t="shared" si="49"/>
        <v>2.89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/>
      <c r="IH65" s="218"/>
      <c r="II65" s="195">
        <f t="shared" si="56"/>
        <v>0</v>
      </c>
      <c r="IJ65" s="195">
        <f t="shared" si="56"/>
        <v>0</v>
      </c>
      <c r="IM65" s="195">
        <f t="shared" si="57"/>
        <v>0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/>
      <c r="JJ65" s="195"/>
      <c r="JK65" s="195">
        <f t="shared" si="64"/>
        <v>0</v>
      </c>
      <c r="JL65" s="195">
        <f t="shared" si="64"/>
        <v>0</v>
      </c>
      <c r="JM65" s="195"/>
      <c r="JN65" s="195"/>
      <c r="JO65" s="195">
        <f t="shared" si="65"/>
        <v>0</v>
      </c>
      <c r="JP65" s="195">
        <f t="shared" si="65"/>
        <v>0</v>
      </c>
      <c r="JQ65" s="195"/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14.43</v>
      </c>
      <c r="J66" s="71"/>
      <c r="K66" s="71"/>
      <c r="L66" s="71"/>
      <c r="M66" s="71">
        <f t="shared" si="2"/>
        <v>14.43</v>
      </c>
      <c r="N66" s="71">
        <f t="shared" si="2"/>
        <v>0</v>
      </c>
      <c r="O66" s="219">
        <v>0.82</v>
      </c>
      <c r="P66" s="220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/>
      <c r="EL66" s="219"/>
      <c r="EM66" s="226"/>
      <c r="EN66" s="226"/>
      <c r="EO66" s="71">
        <f t="shared" si="24"/>
        <v>0</v>
      </c>
      <c r="EP66" s="71">
        <f t="shared" si="24"/>
        <v>0</v>
      </c>
      <c r="EQ66" s="380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>
        <v>0</v>
      </c>
      <c r="GH66" s="181"/>
      <c r="GI66" s="74">
        <f t="shared" si="68"/>
        <v>0</v>
      </c>
      <c r="GJ66" s="74">
        <f t="shared" si="37"/>
        <v>0</v>
      </c>
      <c r="GK66" s="181">
        <v>8.25</v>
      </c>
      <c r="GL66" s="181"/>
      <c r="GM66" s="74">
        <f t="shared" si="38"/>
        <v>8.25</v>
      </c>
      <c r="GN66" s="74">
        <f t="shared" si="39"/>
        <v>0</v>
      </c>
      <c r="GO66" s="181">
        <v>0</v>
      </c>
      <c r="GP66" s="181"/>
      <c r="GQ66" s="74">
        <f t="shared" si="40"/>
        <v>0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0</v>
      </c>
      <c r="GX66" s="181"/>
      <c r="GY66" s="74">
        <f t="shared" si="44"/>
        <v>0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1.67</v>
      </c>
      <c r="HF66" s="181"/>
      <c r="HG66" s="74">
        <f t="shared" si="48"/>
        <v>1.67</v>
      </c>
      <c r="HH66" s="74">
        <f t="shared" si="48"/>
        <v>0</v>
      </c>
      <c r="HI66" s="181">
        <v>2.89</v>
      </c>
      <c r="HJ66" s="181"/>
      <c r="HK66" s="74">
        <f t="shared" si="49"/>
        <v>2.89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/>
      <c r="IH66" s="218"/>
      <c r="II66" s="195">
        <f t="shared" si="56"/>
        <v>0</v>
      </c>
      <c r="IJ66" s="195">
        <f t="shared" si="56"/>
        <v>0</v>
      </c>
      <c r="IM66" s="195">
        <f t="shared" si="57"/>
        <v>0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/>
      <c r="JJ66" s="195"/>
      <c r="JK66" s="195">
        <f t="shared" si="64"/>
        <v>0</v>
      </c>
      <c r="JL66" s="195">
        <f t="shared" si="64"/>
        <v>0</v>
      </c>
      <c r="JM66" s="195"/>
      <c r="JN66" s="195"/>
      <c r="JO66" s="195">
        <f t="shared" si="65"/>
        <v>0</v>
      </c>
      <c r="JP66" s="195">
        <f t="shared" si="65"/>
        <v>0</v>
      </c>
      <c r="JQ66" s="195"/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14.43</v>
      </c>
      <c r="J67" s="71"/>
      <c r="K67" s="71"/>
      <c r="L67" s="71"/>
      <c r="M67" s="71">
        <f t="shared" si="2"/>
        <v>14.43</v>
      </c>
      <c r="N67" s="71">
        <f t="shared" si="2"/>
        <v>0</v>
      </c>
      <c r="O67" s="219">
        <v>0.82</v>
      </c>
      <c r="P67" s="220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/>
      <c r="EL67" s="219"/>
      <c r="EM67" s="226"/>
      <c r="EN67" s="226"/>
      <c r="EO67" s="71">
        <f t="shared" si="24"/>
        <v>0</v>
      </c>
      <c r="EP67" s="71">
        <f t="shared" si="24"/>
        <v>0</v>
      </c>
      <c r="EQ67" s="380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>
        <v>0</v>
      </c>
      <c r="GH67" s="181"/>
      <c r="GI67" s="74">
        <f t="shared" si="68"/>
        <v>0</v>
      </c>
      <c r="GJ67" s="74">
        <f t="shared" si="37"/>
        <v>0</v>
      </c>
      <c r="GK67" s="181">
        <v>9.2799999999999994</v>
      </c>
      <c r="GL67" s="181"/>
      <c r="GM67" s="74">
        <f t="shared" si="38"/>
        <v>9.2799999999999994</v>
      </c>
      <c r="GN67" s="74">
        <f t="shared" si="39"/>
        <v>0</v>
      </c>
      <c r="GO67" s="181">
        <v>0</v>
      </c>
      <c r="GP67" s="181"/>
      <c r="GQ67" s="74">
        <f t="shared" si="40"/>
        <v>0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0</v>
      </c>
      <c r="GX67" s="181"/>
      <c r="GY67" s="74">
        <f t="shared" si="44"/>
        <v>0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1.67</v>
      </c>
      <c r="HF67" s="181"/>
      <c r="HG67" s="74">
        <f t="shared" si="48"/>
        <v>1.67</v>
      </c>
      <c r="HH67" s="74">
        <f t="shared" si="48"/>
        <v>0</v>
      </c>
      <c r="HI67" s="181">
        <v>2.89</v>
      </c>
      <c r="HJ67" s="181"/>
      <c r="HK67" s="74">
        <f t="shared" si="49"/>
        <v>2.89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/>
      <c r="IH67" s="218"/>
      <c r="II67" s="195">
        <f t="shared" si="56"/>
        <v>0</v>
      </c>
      <c r="IJ67" s="195">
        <f t="shared" si="56"/>
        <v>0</v>
      </c>
      <c r="IM67" s="195">
        <f t="shared" si="57"/>
        <v>0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/>
      <c r="JJ67" s="195"/>
      <c r="JK67" s="195">
        <f t="shared" si="64"/>
        <v>0</v>
      </c>
      <c r="JL67" s="195">
        <f t="shared" si="64"/>
        <v>0</v>
      </c>
      <c r="JM67" s="195"/>
      <c r="JN67" s="195"/>
      <c r="JO67" s="195">
        <f t="shared" si="65"/>
        <v>0</v>
      </c>
      <c r="JP67" s="195">
        <f t="shared" si="65"/>
        <v>0</v>
      </c>
      <c r="JQ67" s="195"/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14.43</v>
      </c>
      <c r="J68" s="71"/>
      <c r="K68" s="71"/>
      <c r="L68" s="71"/>
      <c r="M68" s="71">
        <f t="shared" si="2"/>
        <v>14.43</v>
      </c>
      <c r="N68" s="71">
        <f t="shared" si="2"/>
        <v>0</v>
      </c>
      <c r="O68" s="219">
        <v>0.82</v>
      </c>
      <c r="P68" s="220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/>
      <c r="EL68" s="219"/>
      <c r="EM68" s="226"/>
      <c r="EN68" s="226"/>
      <c r="EO68" s="71">
        <f t="shared" si="24"/>
        <v>0</v>
      </c>
      <c r="EP68" s="71">
        <f t="shared" si="24"/>
        <v>0</v>
      </c>
      <c r="EQ68" s="380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>
        <v>0</v>
      </c>
      <c r="GH68" s="181"/>
      <c r="GI68" s="74">
        <f t="shared" si="68"/>
        <v>0</v>
      </c>
      <c r="GJ68" s="74">
        <f t="shared" si="37"/>
        <v>0</v>
      </c>
      <c r="GK68" s="181">
        <v>9.2799999999999994</v>
      </c>
      <c r="GL68" s="181"/>
      <c r="GM68" s="74">
        <f t="shared" si="38"/>
        <v>9.2799999999999994</v>
      </c>
      <c r="GN68" s="74">
        <f t="shared" si="39"/>
        <v>0</v>
      </c>
      <c r="GO68" s="181">
        <v>0</v>
      </c>
      <c r="GP68" s="181"/>
      <c r="GQ68" s="74">
        <f t="shared" si="40"/>
        <v>0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0</v>
      </c>
      <c r="GX68" s="181"/>
      <c r="GY68" s="74">
        <f t="shared" si="44"/>
        <v>0</v>
      </c>
      <c r="GZ68" s="74">
        <f t="shared" si="45"/>
        <v>0</v>
      </c>
      <c r="HA68" s="181">
        <v>0</v>
      </c>
      <c r="HB68" s="181"/>
      <c r="HC68" s="74">
        <f t="shared" si="46"/>
        <v>0</v>
      </c>
      <c r="HD68" s="74">
        <f t="shared" si="47"/>
        <v>0</v>
      </c>
      <c r="HE68" s="181">
        <v>1.67</v>
      </c>
      <c r="HF68" s="181"/>
      <c r="HG68" s="74">
        <f t="shared" si="48"/>
        <v>1.67</v>
      </c>
      <c r="HH68" s="74">
        <f t="shared" si="48"/>
        <v>0</v>
      </c>
      <c r="HI68" s="181">
        <v>2.89</v>
      </c>
      <c r="HJ68" s="181"/>
      <c r="HK68" s="74">
        <f t="shared" si="49"/>
        <v>2.89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/>
      <c r="IH68" s="218"/>
      <c r="II68" s="195">
        <f t="shared" si="56"/>
        <v>0</v>
      </c>
      <c r="IJ68" s="195">
        <f t="shared" si="56"/>
        <v>0</v>
      </c>
      <c r="IM68" s="195">
        <f t="shared" si="57"/>
        <v>0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/>
      <c r="JJ68" s="195"/>
      <c r="JK68" s="195">
        <f t="shared" si="64"/>
        <v>0</v>
      </c>
      <c r="JL68" s="195">
        <f t="shared" si="64"/>
        <v>0</v>
      </c>
      <c r="JM68" s="195"/>
      <c r="JN68" s="195"/>
      <c r="JO68" s="195">
        <f t="shared" si="65"/>
        <v>0</v>
      </c>
      <c r="JP68" s="195">
        <f t="shared" si="65"/>
        <v>0</v>
      </c>
      <c r="JQ68" s="195"/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14.43</v>
      </c>
      <c r="J69" s="71"/>
      <c r="K69" s="71"/>
      <c r="L69" s="71"/>
      <c r="M69" s="71">
        <f t="shared" si="2"/>
        <v>14.43</v>
      </c>
      <c r="N69" s="71">
        <f t="shared" si="2"/>
        <v>0</v>
      </c>
      <c r="O69" s="219">
        <v>0.82</v>
      </c>
      <c r="P69" s="220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/>
      <c r="EL69" s="219"/>
      <c r="EM69" s="226"/>
      <c r="EN69" s="226"/>
      <c r="EO69" s="71">
        <f t="shared" si="24"/>
        <v>0</v>
      </c>
      <c r="EP69" s="71">
        <f t="shared" si="24"/>
        <v>0</v>
      </c>
      <c r="EQ69" s="380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>
        <v>0</v>
      </c>
      <c r="GH69" s="181"/>
      <c r="GI69" s="74">
        <f t="shared" si="68"/>
        <v>0</v>
      </c>
      <c r="GJ69" s="74">
        <f t="shared" si="37"/>
        <v>0</v>
      </c>
      <c r="GK69" s="181">
        <v>9.2799999999999994</v>
      </c>
      <c r="GL69" s="181"/>
      <c r="GM69" s="74">
        <f t="shared" si="38"/>
        <v>9.2799999999999994</v>
      </c>
      <c r="GN69" s="74">
        <f t="shared" si="39"/>
        <v>0</v>
      </c>
      <c r="GO69" s="181">
        <v>1.55</v>
      </c>
      <c r="GP69" s="181"/>
      <c r="GQ69" s="74">
        <f t="shared" si="40"/>
        <v>1.55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4.12</v>
      </c>
      <c r="GX69" s="181"/>
      <c r="GY69" s="74">
        <f t="shared" si="44"/>
        <v>4.12</v>
      </c>
      <c r="GZ69" s="74">
        <f t="shared" si="45"/>
        <v>0</v>
      </c>
      <c r="HA69" s="181">
        <v>0</v>
      </c>
      <c r="HB69" s="181"/>
      <c r="HC69" s="74">
        <f t="shared" si="46"/>
        <v>0</v>
      </c>
      <c r="HD69" s="74">
        <f t="shared" si="47"/>
        <v>0</v>
      </c>
      <c r="HE69" s="181">
        <v>1.67</v>
      </c>
      <c r="HF69" s="181"/>
      <c r="HG69" s="74">
        <f t="shared" si="48"/>
        <v>1.67</v>
      </c>
      <c r="HH69" s="74">
        <f t="shared" si="48"/>
        <v>0</v>
      </c>
      <c r="HI69" s="181">
        <v>2.89</v>
      </c>
      <c r="HJ69" s="181"/>
      <c r="HK69" s="74">
        <f t="shared" si="49"/>
        <v>2.89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/>
      <c r="IH69" s="218"/>
      <c r="II69" s="195">
        <f t="shared" si="56"/>
        <v>0</v>
      </c>
      <c r="IJ69" s="195">
        <f t="shared" si="56"/>
        <v>0</v>
      </c>
      <c r="IM69" s="195">
        <f t="shared" si="57"/>
        <v>0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/>
      <c r="JJ69" s="195"/>
      <c r="JK69" s="195">
        <f t="shared" si="64"/>
        <v>0</v>
      </c>
      <c r="JL69" s="195">
        <f t="shared" si="64"/>
        <v>0</v>
      </c>
      <c r="JM69" s="195"/>
      <c r="JN69" s="195"/>
      <c r="JO69" s="195">
        <f t="shared" si="65"/>
        <v>0</v>
      </c>
      <c r="JP69" s="195">
        <f t="shared" si="65"/>
        <v>0</v>
      </c>
      <c r="JQ69" s="195"/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14.43</v>
      </c>
      <c r="J70" s="71"/>
      <c r="K70" s="71"/>
      <c r="L70" s="71"/>
      <c r="M70" s="71">
        <f t="shared" si="2"/>
        <v>14.43</v>
      </c>
      <c r="N70" s="71">
        <f t="shared" si="2"/>
        <v>0</v>
      </c>
      <c r="O70" s="219">
        <v>0.82</v>
      </c>
      <c r="P70" s="220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/>
      <c r="EL70" s="219"/>
      <c r="EM70" s="226"/>
      <c r="EN70" s="226"/>
      <c r="EO70" s="71">
        <f t="shared" si="24"/>
        <v>0</v>
      </c>
      <c r="EP70" s="71">
        <f t="shared" si="24"/>
        <v>0</v>
      </c>
      <c r="EQ70" s="380">
        <v>0</v>
      </c>
      <c r="ER70" s="181"/>
      <c r="ES70" s="181"/>
      <c r="ET70" s="181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>
        <v>2.06</v>
      </c>
      <c r="GH70" s="181"/>
      <c r="GI70" s="74">
        <f t="shared" si="68"/>
        <v>2.06</v>
      </c>
      <c r="GJ70" s="74">
        <f t="shared" si="37"/>
        <v>0</v>
      </c>
      <c r="GK70" s="181">
        <v>9.2799999999999994</v>
      </c>
      <c r="GL70" s="181"/>
      <c r="GM70" s="74">
        <f t="shared" si="38"/>
        <v>9.2799999999999994</v>
      </c>
      <c r="GN70" s="74">
        <f t="shared" si="39"/>
        <v>0</v>
      </c>
      <c r="GO70" s="181">
        <v>1.55</v>
      </c>
      <c r="GP70" s="181"/>
      <c r="GQ70" s="74">
        <f t="shared" si="40"/>
        <v>1.55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4.12</v>
      </c>
      <c r="GX70" s="181"/>
      <c r="GY70" s="74">
        <f t="shared" si="44"/>
        <v>4.12</v>
      </c>
      <c r="GZ70" s="74">
        <f t="shared" si="45"/>
        <v>0</v>
      </c>
      <c r="HA70" s="181">
        <v>0</v>
      </c>
      <c r="HB70" s="181"/>
      <c r="HC70" s="74">
        <f t="shared" si="46"/>
        <v>0</v>
      </c>
      <c r="HD70" s="74">
        <f t="shared" si="47"/>
        <v>0</v>
      </c>
      <c r="HE70" s="181">
        <v>1.67</v>
      </c>
      <c r="HF70" s="181"/>
      <c r="HG70" s="74">
        <f t="shared" si="48"/>
        <v>1.67</v>
      </c>
      <c r="HH70" s="74">
        <f t="shared" si="48"/>
        <v>0</v>
      </c>
      <c r="HI70" s="181">
        <v>2.89</v>
      </c>
      <c r="HJ70" s="181"/>
      <c r="HK70" s="74">
        <f t="shared" si="49"/>
        <v>2.89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/>
      <c r="IH70" s="218"/>
      <c r="II70" s="195">
        <f t="shared" si="56"/>
        <v>0</v>
      </c>
      <c r="IJ70" s="195">
        <f t="shared" si="56"/>
        <v>0</v>
      </c>
      <c r="IM70" s="195">
        <f t="shared" si="57"/>
        <v>0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/>
      <c r="JJ70" s="195"/>
      <c r="JK70" s="195">
        <f t="shared" si="64"/>
        <v>0</v>
      </c>
      <c r="JL70" s="195">
        <f t="shared" si="64"/>
        <v>0</v>
      </c>
      <c r="JM70" s="195"/>
      <c r="JN70" s="195"/>
      <c r="JO70" s="195">
        <f t="shared" si="65"/>
        <v>0</v>
      </c>
      <c r="JP70" s="195">
        <f t="shared" si="65"/>
        <v>0</v>
      </c>
      <c r="JQ70" s="195"/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14.43</v>
      </c>
      <c r="J71" s="71"/>
      <c r="K71" s="71"/>
      <c r="L71" s="71"/>
      <c r="M71" s="71">
        <f t="shared" si="2"/>
        <v>14.43</v>
      </c>
      <c r="N71" s="71">
        <f t="shared" si="2"/>
        <v>0</v>
      </c>
      <c r="O71" s="219">
        <v>0.82</v>
      </c>
      <c r="P71" s="220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/>
      <c r="EL71" s="219"/>
      <c r="EM71" s="226"/>
      <c r="EN71" s="226"/>
      <c r="EO71" s="71">
        <f t="shared" si="24"/>
        <v>0</v>
      </c>
      <c r="EP71" s="71">
        <f t="shared" si="24"/>
        <v>0</v>
      </c>
      <c r="EQ71" s="380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>
        <v>0.52</v>
      </c>
      <c r="GH71" s="181"/>
      <c r="GI71" s="74">
        <f t="shared" si="68"/>
        <v>0.52</v>
      </c>
      <c r="GJ71" s="74">
        <f t="shared" si="37"/>
        <v>0</v>
      </c>
      <c r="GK71" s="181">
        <v>9.2799999999999994</v>
      </c>
      <c r="GL71" s="181"/>
      <c r="GM71" s="74">
        <f t="shared" si="38"/>
        <v>9.2799999999999994</v>
      </c>
      <c r="GN71" s="74">
        <f t="shared" si="39"/>
        <v>0</v>
      </c>
      <c r="GO71" s="181">
        <v>1.34</v>
      </c>
      <c r="GP71" s="181"/>
      <c r="GQ71" s="74">
        <f t="shared" si="40"/>
        <v>1.34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4.12</v>
      </c>
      <c r="GX71" s="181"/>
      <c r="GY71" s="74">
        <f t="shared" si="44"/>
        <v>4.12</v>
      </c>
      <c r="GZ71" s="74">
        <f t="shared" si="45"/>
        <v>0</v>
      </c>
      <c r="HA71" s="181">
        <v>0</v>
      </c>
      <c r="HB71" s="181"/>
      <c r="HC71" s="74">
        <f t="shared" si="46"/>
        <v>0</v>
      </c>
      <c r="HD71" s="74">
        <f t="shared" si="47"/>
        <v>0</v>
      </c>
      <c r="HE71" s="181">
        <v>1.67</v>
      </c>
      <c r="HF71" s="181"/>
      <c r="HG71" s="74">
        <f t="shared" si="48"/>
        <v>1.67</v>
      </c>
      <c r="HH71" s="74">
        <f t="shared" si="48"/>
        <v>0</v>
      </c>
      <c r="HI71" s="181">
        <v>2.89</v>
      </c>
      <c r="HJ71" s="181"/>
      <c r="HK71" s="74">
        <f t="shared" si="49"/>
        <v>2.89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/>
      <c r="IH71" s="218"/>
      <c r="II71" s="195">
        <f t="shared" si="56"/>
        <v>0</v>
      </c>
      <c r="IJ71" s="195">
        <f t="shared" si="56"/>
        <v>0</v>
      </c>
      <c r="IM71" s="195">
        <f t="shared" si="57"/>
        <v>0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/>
      <c r="JJ71" s="195"/>
      <c r="JK71" s="195">
        <f t="shared" si="64"/>
        <v>0</v>
      </c>
      <c r="JL71" s="195">
        <f t="shared" si="64"/>
        <v>0</v>
      </c>
      <c r="JM71" s="195"/>
      <c r="JN71" s="195"/>
      <c r="JO71" s="195">
        <f t="shared" si="65"/>
        <v>0</v>
      </c>
      <c r="JP71" s="195">
        <f t="shared" si="65"/>
        <v>0</v>
      </c>
      <c r="JQ71" s="195"/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14.43</v>
      </c>
      <c r="J72" s="71"/>
      <c r="K72" s="71"/>
      <c r="L72" s="71"/>
      <c r="M72" s="71">
        <f t="shared" si="2"/>
        <v>14.43</v>
      </c>
      <c r="N72" s="71">
        <f t="shared" si="2"/>
        <v>0</v>
      </c>
      <c r="O72" s="219">
        <v>0.82</v>
      </c>
      <c r="P72" s="220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25.77</v>
      </c>
      <c r="AH72" s="71"/>
      <c r="AI72" s="71"/>
      <c r="AJ72" s="71"/>
      <c r="AK72" s="71">
        <f t="shared" si="6"/>
        <v>25.77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/>
      <c r="EL72" s="219"/>
      <c r="EM72" s="226"/>
      <c r="EN72" s="226"/>
      <c r="EO72" s="71">
        <f t="shared" si="24"/>
        <v>0</v>
      </c>
      <c r="EP72" s="71">
        <f t="shared" si="24"/>
        <v>0</v>
      </c>
      <c r="EQ72" s="380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>
        <v>0.52</v>
      </c>
      <c r="GH72" s="181"/>
      <c r="GI72" s="74">
        <f t="shared" si="68"/>
        <v>0.52</v>
      </c>
      <c r="GJ72" s="74">
        <f t="shared" si="37"/>
        <v>0</v>
      </c>
      <c r="GK72" s="181">
        <v>9.2799999999999994</v>
      </c>
      <c r="GL72" s="181"/>
      <c r="GM72" s="74">
        <f t="shared" si="38"/>
        <v>9.2799999999999994</v>
      </c>
      <c r="GN72" s="74">
        <f t="shared" si="39"/>
        <v>0</v>
      </c>
      <c r="GO72" s="181">
        <v>1.1299999999999999</v>
      </c>
      <c r="GP72" s="181"/>
      <c r="GQ72" s="74">
        <f t="shared" si="40"/>
        <v>1.1299999999999999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4.12</v>
      </c>
      <c r="GX72" s="181"/>
      <c r="GY72" s="74">
        <f t="shared" si="44"/>
        <v>4.12</v>
      </c>
      <c r="GZ72" s="74">
        <f t="shared" si="45"/>
        <v>0</v>
      </c>
      <c r="HA72" s="181">
        <v>0</v>
      </c>
      <c r="HB72" s="181"/>
      <c r="HC72" s="74">
        <f t="shared" si="46"/>
        <v>0</v>
      </c>
      <c r="HD72" s="74">
        <f t="shared" si="47"/>
        <v>0</v>
      </c>
      <c r="HE72" s="181">
        <v>1.67</v>
      </c>
      <c r="HF72" s="181"/>
      <c r="HG72" s="74">
        <f t="shared" si="48"/>
        <v>1.67</v>
      </c>
      <c r="HH72" s="74">
        <f t="shared" si="48"/>
        <v>0</v>
      </c>
      <c r="HI72" s="181">
        <v>2.89</v>
      </c>
      <c r="HJ72" s="181"/>
      <c r="HK72" s="74">
        <f t="shared" si="49"/>
        <v>2.89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/>
      <c r="IH72" s="218"/>
      <c r="II72" s="195">
        <f t="shared" si="56"/>
        <v>0</v>
      </c>
      <c r="IJ72" s="195">
        <f t="shared" si="56"/>
        <v>0</v>
      </c>
      <c r="IM72" s="195">
        <f t="shared" si="57"/>
        <v>0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/>
      <c r="JJ72" s="195"/>
      <c r="JK72" s="195">
        <f t="shared" si="64"/>
        <v>0</v>
      </c>
      <c r="JL72" s="195">
        <f t="shared" si="64"/>
        <v>0</v>
      </c>
      <c r="JM72" s="195"/>
      <c r="JN72" s="195"/>
      <c r="JO72" s="195">
        <f t="shared" si="65"/>
        <v>0</v>
      </c>
      <c r="JP72" s="195">
        <f t="shared" si="65"/>
        <v>0</v>
      </c>
      <c r="JQ72" s="195"/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14.43</v>
      </c>
      <c r="J73" s="71"/>
      <c r="K73" s="71"/>
      <c r="L73" s="71"/>
      <c r="M73" s="71">
        <f t="shared" si="2"/>
        <v>14.43</v>
      </c>
      <c r="N73" s="71">
        <f t="shared" si="2"/>
        <v>0</v>
      </c>
      <c r="O73" s="219">
        <v>0.82</v>
      </c>
      <c r="P73" s="220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/>
      <c r="EL73" s="219"/>
      <c r="EM73" s="226"/>
      <c r="EN73" s="226"/>
      <c r="EO73" s="71">
        <f t="shared" si="24"/>
        <v>0</v>
      </c>
      <c r="EP73" s="71">
        <f t="shared" si="24"/>
        <v>0</v>
      </c>
      <c r="EQ73" s="380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>
        <v>4.12</v>
      </c>
      <c r="GH73" s="181"/>
      <c r="GI73" s="74">
        <f t="shared" si="68"/>
        <v>4.12</v>
      </c>
      <c r="GJ73" s="74">
        <f t="shared" si="37"/>
        <v>0</v>
      </c>
      <c r="GK73" s="181">
        <v>9.2799999999999994</v>
      </c>
      <c r="GL73" s="181"/>
      <c r="GM73" s="74">
        <f t="shared" si="38"/>
        <v>9.2799999999999994</v>
      </c>
      <c r="GN73" s="74">
        <f t="shared" si="39"/>
        <v>0</v>
      </c>
      <c r="GO73" s="181">
        <v>1.03</v>
      </c>
      <c r="GP73" s="181"/>
      <c r="GQ73" s="74">
        <f t="shared" si="40"/>
        <v>1.03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4.12</v>
      </c>
      <c r="GX73" s="181"/>
      <c r="GY73" s="74">
        <f t="shared" si="44"/>
        <v>4.12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1.67</v>
      </c>
      <c r="HF73" s="181"/>
      <c r="HG73" s="74">
        <f t="shared" si="48"/>
        <v>1.67</v>
      </c>
      <c r="HH73" s="74">
        <f t="shared" si="48"/>
        <v>0</v>
      </c>
      <c r="HI73" s="181">
        <v>2.89</v>
      </c>
      <c r="HJ73" s="181"/>
      <c r="HK73" s="74">
        <f t="shared" si="49"/>
        <v>2.89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/>
      <c r="IH73" s="218"/>
      <c r="II73" s="195">
        <f t="shared" si="56"/>
        <v>0</v>
      </c>
      <c r="IJ73" s="195">
        <f t="shared" si="56"/>
        <v>0</v>
      </c>
      <c r="IM73" s="195">
        <f t="shared" si="57"/>
        <v>0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/>
      <c r="JJ73" s="195"/>
      <c r="JK73" s="195">
        <f t="shared" si="64"/>
        <v>0</v>
      </c>
      <c r="JL73" s="195">
        <f t="shared" si="64"/>
        <v>0</v>
      </c>
      <c r="JM73" s="195"/>
      <c r="JN73" s="195"/>
      <c r="JO73" s="195">
        <f t="shared" si="65"/>
        <v>0</v>
      </c>
      <c r="JP73" s="195">
        <f t="shared" si="65"/>
        <v>0</v>
      </c>
      <c r="JQ73" s="195"/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14.43</v>
      </c>
      <c r="J74" s="71"/>
      <c r="K74" s="71"/>
      <c r="L74" s="71"/>
      <c r="M74" s="71">
        <f t="shared" si="2"/>
        <v>14.43</v>
      </c>
      <c r="N74" s="71">
        <f t="shared" si="2"/>
        <v>0</v>
      </c>
      <c r="O74" s="219">
        <v>0.82</v>
      </c>
      <c r="P74" s="220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/>
      <c r="EL74" s="219"/>
      <c r="EM74" s="226"/>
      <c r="EN74" s="226"/>
      <c r="EO74" s="71">
        <f t="shared" si="24"/>
        <v>0</v>
      </c>
      <c r="EP74" s="71">
        <f t="shared" si="24"/>
        <v>0</v>
      </c>
      <c r="EQ74" s="380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>
        <v>1.03</v>
      </c>
      <c r="GH74" s="181"/>
      <c r="GI74" s="74">
        <f t="shared" si="68"/>
        <v>1.03</v>
      </c>
      <c r="GJ74" s="74">
        <f t="shared" si="37"/>
        <v>0</v>
      </c>
      <c r="GK74" s="181">
        <v>9.2799999999999994</v>
      </c>
      <c r="GL74" s="181"/>
      <c r="GM74" s="74">
        <f t="shared" si="38"/>
        <v>9.2799999999999994</v>
      </c>
      <c r="GN74" s="74">
        <f t="shared" si="39"/>
        <v>0</v>
      </c>
      <c r="GO74" s="181">
        <v>0.93</v>
      </c>
      <c r="GP74" s="181"/>
      <c r="GQ74" s="74">
        <f t="shared" si="40"/>
        <v>0.93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4.12</v>
      </c>
      <c r="GX74" s="181"/>
      <c r="GY74" s="74">
        <f t="shared" si="44"/>
        <v>4.12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1.67</v>
      </c>
      <c r="HF74" s="181"/>
      <c r="HG74" s="74">
        <f t="shared" si="48"/>
        <v>1.67</v>
      </c>
      <c r="HH74" s="74">
        <f t="shared" si="48"/>
        <v>0</v>
      </c>
      <c r="HI74" s="181">
        <v>2.89</v>
      </c>
      <c r="HJ74" s="181"/>
      <c r="HK74" s="74">
        <f t="shared" si="49"/>
        <v>2.89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/>
      <c r="IH74" s="218"/>
      <c r="II74" s="195">
        <f t="shared" si="56"/>
        <v>0</v>
      </c>
      <c r="IJ74" s="195">
        <f t="shared" si="56"/>
        <v>0</v>
      </c>
      <c r="IM74" s="195">
        <f t="shared" si="57"/>
        <v>0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/>
      <c r="JJ74" s="195"/>
      <c r="JK74" s="195">
        <f t="shared" si="64"/>
        <v>0</v>
      </c>
      <c r="JL74" s="195">
        <f t="shared" si="64"/>
        <v>0</v>
      </c>
      <c r="JM74" s="195"/>
      <c r="JN74" s="195"/>
      <c r="JO74" s="195">
        <f t="shared" si="65"/>
        <v>0</v>
      </c>
      <c r="JP74" s="195">
        <f t="shared" si="65"/>
        <v>0</v>
      </c>
      <c r="JQ74" s="195"/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12.37</v>
      </c>
      <c r="J75" s="71"/>
      <c r="K75" s="71"/>
      <c r="L75" s="71"/>
      <c r="M75" s="71">
        <f t="shared" si="2"/>
        <v>12.37</v>
      </c>
      <c r="N75" s="71">
        <f t="shared" si="2"/>
        <v>0</v>
      </c>
      <c r="O75" s="219">
        <v>0.82</v>
      </c>
      <c r="P75" s="220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/>
      <c r="EL75" s="219"/>
      <c r="EM75" s="226"/>
      <c r="EN75" s="226"/>
      <c r="EO75" s="71">
        <f t="shared" si="24"/>
        <v>0</v>
      </c>
      <c r="EP75" s="71">
        <f t="shared" si="24"/>
        <v>0</v>
      </c>
      <c r="EQ75" s="380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>
        <v>1.03</v>
      </c>
      <c r="GH75" s="181"/>
      <c r="GI75" s="74">
        <f t="shared" ref="GI75:GI106" si="70">GG75</f>
        <v>1.03</v>
      </c>
      <c r="GJ75" s="74">
        <f t="shared" si="37"/>
        <v>0</v>
      </c>
      <c r="GK75" s="181">
        <v>9.2799999999999994</v>
      </c>
      <c r="GL75" s="181"/>
      <c r="GM75" s="74">
        <f t="shared" si="38"/>
        <v>9.2799999999999994</v>
      </c>
      <c r="GN75" s="74">
        <f t="shared" si="39"/>
        <v>0</v>
      </c>
      <c r="GO75" s="181">
        <v>0</v>
      </c>
      <c r="GP75" s="181"/>
      <c r="GQ75" s="74">
        <f t="shared" si="40"/>
        <v>0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0</v>
      </c>
      <c r="GX75" s="181"/>
      <c r="GY75" s="74">
        <f t="shared" si="44"/>
        <v>0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1.67</v>
      </c>
      <c r="HF75" s="181"/>
      <c r="HG75" s="74">
        <f t="shared" si="48"/>
        <v>1.67</v>
      </c>
      <c r="HH75" s="74">
        <f t="shared" si="48"/>
        <v>0</v>
      </c>
      <c r="HI75" s="181">
        <v>2.89</v>
      </c>
      <c r="HJ75" s="181"/>
      <c r="HK75" s="74">
        <f t="shared" si="49"/>
        <v>2.89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/>
      <c r="IH75" s="218"/>
      <c r="II75" s="195">
        <f t="shared" si="56"/>
        <v>0</v>
      </c>
      <c r="IJ75" s="195">
        <f t="shared" si="56"/>
        <v>0</v>
      </c>
      <c r="IM75" s="195">
        <f t="shared" si="57"/>
        <v>0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/>
      <c r="JJ75" s="195"/>
      <c r="JK75" s="195">
        <f t="shared" si="64"/>
        <v>0</v>
      </c>
      <c r="JL75" s="195">
        <f t="shared" si="64"/>
        <v>0</v>
      </c>
      <c r="JM75" s="195"/>
      <c r="JN75" s="195"/>
      <c r="JO75" s="195">
        <f t="shared" si="65"/>
        <v>0</v>
      </c>
      <c r="JP75" s="195">
        <f t="shared" si="65"/>
        <v>0</v>
      </c>
      <c r="JQ75" s="195"/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12.37</v>
      </c>
      <c r="J76" s="71"/>
      <c r="K76" s="71"/>
      <c r="L76" s="71"/>
      <c r="M76" s="71">
        <f t="shared" ref="M76:N106" si="72">I76+K76</f>
        <v>12.37</v>
      </c>
      <c r="N76" s="71">
        <f t="shared" si="72"/>
        <v>0</v>
      </c>
      <c r="O76" s="219">
        <v>0.82</v>
      </c>
      <c r="P76" s="220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/>
      <c r="EL76" s="219"/>
      <c r="EM76" s="226"/>
      <c r="EN76" s="226"/>
      <c r="EO76" s="71">
        <f t="shared" ref="EO76:EP106" si="94">EK76+EM76</f>
        <v>0</v>
      </c>
      <c r="EP76" s="71">
        <f t="shared" si="94"/>
        <v>0</v>
      </c>
      <c r="EQ76" s="380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>
        <v>4.12</v>
      </c>
      <c r="GH76" s="181"/>
      <c r="GI76" s="74">
        <f t="shared" si="70"/>
        <v>4.12</v>
      </c>
      <c r="GJ76" s="74">
        <f t="shared" ref="GJ76:GJ106" si="107">GH76</f>
        <v>0</v>
      </c>
      <c r="GK76" s="181">
        <v>9.2799999999999994</v>
      </c>
      <c r="GL76" s="181"/>
      <c r="GM76" s="74">
        <f t="shared" ref="GM76:GM106" si="108">GK76</f>
        <v>9.2799999999999994</v>
      </c>
      <c r="GN76" s="74">
        <f t="shared" ref="GN76:GN106" si="109">GL76</f>
        <v>0</v>
      </c>
      <c r="GO76" s="181">
        <v>0</v>
      </c>
      <c r="GP76" s="181"/>
      <c r="GQ76" s="74">
        <f t="shared" ref="GQ76:GQ106" si="110">GO76</f>
        <v>0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0</v>
      </c>
      <c r="GX76" s="181"/>
      <c r="GY76" s="74">
        <f t="shared" ref="GY76:GY106" si="114">GW76</f>
        <v>0</v>
      </c>
      <c r="GZ76" s="74">
        <f t="shared" ref="GZ76:GZ106" si="115">GX76</f>
        <v>0</v>
      </c>
      <c r="HA76" s="181">
        <v>0</v>
      </c>
      <c r="HB76" s="181"/>
      <c r="HC76" s="74">
        <f t="shared" ref="HC76:HC106" si="116">HA76</f>
        <v>0</v>
      </c>
      <c r="HD76" s="74">
        <f t="shared" ref="HD76:HD106" si="117">HB76</f>
        <v>0</v>
      </c>
      <c r="HE76" s="181">
        <v>1.67</v>
      </c>
      <c r="HF76" s="181"/>
      <c r="HG76" s="74">
        <f t="shared" ref="HG76:HH106" si="118">HE76</f>
        <v>1.67</v>
      </c>
      <c r="HH76" s="74">
        <f t="shared" si="118"/>
        <v>0</v>
      </c>
      <c r="HI76" s="181">
        <v>2.89</v>
      </c>
      <c r="HJ76" s="181"/>
      <c r="HK76" s="74">
        <f t="shared" ref="HK76:HL106" si="119">HI76</f>
        <v>2.89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/>
      <c r="IH76" s="218"/>
      <c r="II76" s="195">
        <f t="shared" ref="II76:IJ106" si="126">IG76</f>
        <v>0</v>
      </c>
      <c r="IJ76" s="195">
        <f t="shared" si="126"/>
        <v>0</v>
      </c>
      <c r="IM76" s="195">
        <f t="shared" ref="IM76:IN106" si="127">IK76</f>
        <v>0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/>
      <c r="JJ76" s="195"/>
      <c r="JK76" s="195">
        <f t="shared" ref="JK76:JL106" si="134">JI76</f>
        <v>0</v>
      </c>
      <c r="JL76" s="195">
        <f t="shared" si="134"/>
        <v>0</v>
      </c>
      <c r="JM76" s="195"/>
      <c r="JN76" s="195"/>
      <c r="JO76" s="195">
        <f t="shared" ref="JO76:JP106" si="135">JM76</f>
        <v>0</v>
      </c>
      <c r="JP76" s="195">
        <f t="shared" si="135"/>
        <v>0</v>
      </c>
      <c r="JQ76" s="195"/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12.37</v>
      </c>
      <c r="J77" s="71"/>
      <c r="K77" s="71"/>
      <c r="L77" s="71"/>
      <c r="M77" s="71">
        <f t="shared" si="72"/>
        <v>12.37</v>
      </c>
      <c r="N77" s="71">
        <f t="shared" si="72"/>
        <v>0</v>
      </c>
      <c r="O77" s="219">
        <v>0.82</v>
      </c>
      <c r="P77" s="220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/>
      <c r="EL77" s="219"/>
      <c r="EM77" s="226"/>
      <c r="EN77" s="226"/>
      <c r="EO77" s="71">
        <f t="shared" si="94"/>
        <v>0</v>
      </c>
      <c r="EP77" s="71">
        <f t="shared" si="94"/>
        <v>0</v>
      </c>
      <c r="EQ77" s="380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>
        <v>2.06</v>
      </c>
      <c r="GH77" s="181"/>
      <c r="GI77" s="74">
        <f t="shared" si="70"/>
        <v>2.06</v>
      </c>
      <c r="GJ77" s="74">
        <f t="shared" si="107"/>
        <v>0</v>
      </c>
      <c r="GK77" s="181">
        <v>9.2799999999999994</v>
      </c>
      <c r="GL77" s="181"/>
      <c r="GM77" s="74">
        <f t="shared" si="108"/>
        <v>9.2799999999999994</v>
      </c>
      <c r="GN77" s="74">
        <f t="shared" si="109"/>
        <v>0</v>
      </c>
      <c r="GO77" s="181">
        <v>0</v>
      </c>
      <c r="GP77" s="181"/>
      <c r="GQ77" s="74">
        <f t="shared" si="110"/>
        <v>0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0</v>
      </c>
      <c r="GX77" s="181"/>
      <c r="GY77" s="74">
        <f t="shared" si="114"/>
        <v>0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1.67</v>
      </c>
      <c r="HF77" s="181"/>
      <c r="HG77" s="74">
        <f t="shared" si="118"/>
        <v>1.67</v>
      </c>
      <c r="HH77" s="74">
        <f t="shared" si="118"/>
        <v>0</v>
      </c>
      <c r="HI77" s="181">
        <v>2.89</v>
      </c>
      <c r="HJ77" s="181"/>
      <c r="HK77" s="74">
        <f t="shared" si="119"/>
        <v>2.89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/>
      <c r="IH77" s="218"/>
      <c r="II77" s="195">
        <f t="shared" si="126"/>
        <v>0</v>
      </c>
      <c r="IJ77" s="195">
        <f t="shared" si="126"/>
        <v>0</v>
      </c>
      <c r="IM77" s="195">
        <f t="shared" si="127"/>
        <v>0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/>
      <c r="JJ77" s="195"/>
      <c r="JK77" s="195">
        <f t="shared" si="134"/>
        <v>0</v>
      </c>
      <c r="JL77" s="195">
        <f t="shared" si="134"/>
        <v>0</v>
      </c>
      <c r="JM77" s="195"/>
      <c r="JN77" s="195"/>
      <c r="JO77" s="195">
        <f t="shared" si="135"/>
        <v>0</v>
      </c>
      <c r="JP77" s="195">
        <f t="shared" si="135"/>
        <v>0</v>
      </c>
      <c r="JQ77" s="195"/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12.37</v>
      </c>
      <c r="J78" s="71"/>
      <c r="K78" s="71"/>
      <c r="L78" s="71"/>
      <c r="M78" s="71">
        <f t="shared" si="72"/>
        <v>12.37</v>
      </c>
      <c r="N78" s="71">
        <f t="shared" si="72"/>
        <v>0</v>
      </c>
      <c r="O78" s="219">
        <v>0.82</v>
      </c>
      <c r="P78" s="220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/>
      <c r="EL78" s="219"/>
      <c r="EM78" s="226"/>
      <c r="EN78" s="226"/>
      <c r="EO78" s="71">
        <f t="shared" si="94"/>
        <v>0</v>
      </c>
      <c r="EP78" s="71">
        <f t="shared" si="94"/>
        <v>0</v>
      </c>
      <c r="EQ78" s="380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>
        <v>2.06</v>
      </c>
      <c r="GH78" s="181"/>
      <c r="GI78" s="74">
        <f t="shared" si="70"/>
        <v>2.06</v>
      </c>
      <c r="GJ78" s="74">
        <f t="shared" si="107"/>
        <v>0</v>
      </c>
      <c r="GK78" s="181">
        <v>9.2799999999999994</v>
      </c>
      <c r="GL78" s="181"/>
      <c r="GM78" s="74">
        <f t="shared" si="108"/>
        <v>9.2799999999999994</v>
      </c>
      <c r="GN78" s="74">
        <f t="shared" si="109"/>
        <v>0</v>
      </c>
      <c r="GO78" s="181">
        <v>0.21</v>
      </c>
      <c r="GP78" s="181"/>
      <c r="GQ78" s="74">
        <f t="shared" si="110"/>
        <v>0.21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4.12</v>
      </c>
      <c r="GX78" s="181"/>
      <c r="GY78" s="74">
        <f t="shared" si="114"/>
        <v>4.12</v>
      </c>
      <c r="GZ78" s="74">
        <f t="shared" si="115"/>
        <v>0</v>
      </c>
      <c r="HA78" s="181">
        <v>3.09</v>
      </c>
      <c r="HB78" s="181"/>
      <c r="HC78" s="74">
        <f t="shared" si="116"/>
        <v>3.09</v>
      </c>
      <c r="HD78" s="74">
        <f t="shared" si="117"/>
        <v>0</v>
      </c>
      <c r="HE78" s="181">
        <v>1.67</v>
      </c>
      <c r="HF78" s="181"/>
      <c r="HG78" s="74">
        <f t="shared" si="118"/>
        <v>1.67</v>
      </c>
      <c r="HH78" s="74">
        <f t="shared" si="118"/>
        <v>0</v>
      </c>
      <c r="HI78" s="181">
        <v>2.89</v>
      </c>
      <c r="HJ78" s="181"/>
      <c r="HK78" s="74">
        <f t="shared" si="119"/>
        <v>2.89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/>
      <c r="IH78" s="218"/>
      <c r="II78" s="195">
        <f t="shared" si="126"/>
        <v>0</v>
      </c>
      <c r="IJ78" s="195">
        <f t="shared" si="126"/>
        <v>0</v>
      </c>
      <c r="IM78" s="195">
        <f t="shared" si="127"/>
        <v>0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/>
      <c r="JJ78" s="195"/>
      <c r="JK78" s="195">
        <f t="shared" si="134"/>
        <v>0</v>
      </c>
      <c r="JL78" s="195">
        <f t="shared" si="134"/>
        <v>0</v>
      </c>
      <c r="JM78" s="195"/>
      <c r="JN78" s="195"/>
      <c r="JO78" s="195">
        <f t="shared" si="135"/>
        <v>0</v>
      </c>
      <c r="JP78" s="195">
        <f t="shared" si="135"/>
        <v>0</v>
      </c>
      <c r="JQ78" s="195"/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12.37</v>
      </c>
      <c r="J79" s="71"/>
      <c r="K79" s="71"/>
      <c r="L79" s="71"/>
      <c r="M79" s="71">
        <f t="shared" si="72"/>
        <v>12.37</v>
      </c>
      <c r="N79" s="71">
        <f t="shared" si="72"/>
        <v>0</v>
      </c>
      <c r="O79" s="219">
        <v>0.21</v>
      </c>
      <c r="P79" s="220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36.08</v>
      </c>
      <c r="AH79" s="71"/>
      <c r="AI79" s="71"/>
      <c r="AJ79" s="71"/>
      <c r="AK79" s="71">
        <f t="shared" si="76"/>
        <v>36.08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/>
      <c r="EL79" s="219"/>
      <c r="EM79" s="226"/>
      <c r="EN79" s="226"/>
      <c r="EO79" s="71">
        <f t="shared" si="94"/>
        <v>0</v>
      </c>
      <c r="EP79" s="71">
        <f t="shared" si="94"/>
        <v>0</v>
      </c>
      <c r="EQ79" s="380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>
        <v>2.06</v>
      </c>
      <c r="GH79" s="181"/>
      <c r="GI79" s="74">
        <f t="shared" si="70"/>
        <v>2.06</v>
      </c>
      <c r="GJ79" s="74">
        <f t="shared" si="107"/>
        <v>0</v>
      </c>
      <c r="GK79" s="181">
        <v>9.2799999999999994</v>
      </c>
      <c r="GL79" s="181"/>
      <c r="GM79" s="74">
        <f t="shared" si="108"/>
        <v>9.2799999999999994</v>
      </c>
      <c r="GN79" s="74">
        <f t="shared" si="109"/>
        <v>0</v>
      </c>
      <c r="GO79" s="181">
        <v>0.1</v>
      </c>
      <c r="GP79" s="181"/>
      <c r="GQ79" s="74">
        <f t="shared" si="110"/>
        <v>0.1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4.12</v>
      </c>
      <c r="GX79" s="181"/>
      <c r="GY79" s="74">
        <f t="shared" si="114"/>
        <v>4.12</v>
      </c>
      <c r="GZ79" s="74">
        <f t="shared" si="115"/>
        <v>0</v>
      </c>
      <c r="HA79" s="181">
        <v>5.15</v>
      </c>
      <c r="HB79" s="181"/>
      <c r="HC79" s="74">
        <f t="shared" si="116"/>
        <v>5.15</v>
      </c>
      <c r="HD79" s="74">
        <f t="shared" si="117"/>
        <v>0</v>
      </c>
      <c r="HE79" s="181">
        <v>1.67</v>
      </c>
      <c r="HF79" s="181"/>
      <c r="HG79" s="74">
        <f t="shared" si="118"/>
        <v>1.67</v>
      </c>
      <c r="HH79" s="74">
        <f t="shared" si="118"/>
        <v>0</v>
      </c>
      <c r="HI79" s="181">
        <v>2.89</v>
      </c>
      <c r="HJ79" s="181"/>
      <c r="HK79" s="74">
        <f t="shared" si="119"/>
        <v>2.89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/>
      <c r="IH79" s="218"/>
      <c r="II79" s="195">
        <f t="shared" si="126"/>
        <v>0</v>
      </c>
      <c r="IJ79" s="195">
        <f t="shared" si="126"/>
        <v>0</v>
      </c>
      <c r="IM79" s="195">
        <f t="shared" si="127"/>
        <v>0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/>
      <c r="JJ79" s="195"/>
      <c r="JK79" s="195">
        <f t="shared" si="134"/>
        <v>0</v>
      </c>
      <c r="JL79" s="195">
        <f t="shared" si="134"/>
        <v>0</v>
      </c>
      <c r="JM79" s="195"/>
      <c r="JN79" s="195"/>
      <c r="JO79" s="195">
        <f t="shared" si="135"/>
        <v>0</v>
      </c>
      <c r="JP79" s="195">
        <f t="shared" si="135"/>
        <v>0</v>
      </c>
      <c r="JQ79" s="195"/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12.37</v>
      </c>
      <c r="J80" s="71"/>
      <c r="K80" s="71"/>
      <c r="L80" s="71"/>
      <c r="M80" s="71">
        <f t="shared" si="72"/>
        <v>12.37</v>
      </c>
      <c r="N80" s="71">
        <f t="shared" si="72"/>
        <v>0</v>
      </c>
      <c r="O80" s="219">
        <v>0.21</v>
      </c>
      <c r="P80" s="220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/>
      <c r="EL80" s="219"/>
      <c r="EM80" s="226"/>
      <c r="EN80" s="226"/>
      <c r="EO80" s="71">
        <f t="shared" si="94"/>
        <v>0</v>
      </c>
      <c r="EP80" s="71">
        <f t="shared" si="94"/>
        <v>0</v>
      </c>
      <c r="EQ80" s="380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>
        <v>2.06</v>
      </c>
      <c r="GH80" s="181"/>
      <c r="GI80" s="74">
        <f t="shared" si="70"/>
        <v>2.06</v>
      </c>
      <c r="GJ80" s="74">
        <f t="shared" si="107"/>
        <v>0</v>
      </c>
      <c r="GK80" s="181">
        <v>9.2799999999999994</v>
      </c>
      <c r="GL80" s="181"/>
      <c r="GM80" s="74">
        <f t="shared" si="108"/>
        <v>9.2799999999999994</v>
      </c>
      <c r="GN80" s="74">
        <f t="shared" si="109"/>
        <v>0</v>
      </c>
      <c r="GO80" s="181">
        <v>0</v>
      </c>
      <c r="GP80" s="181"/>
      <c r="GQ80" s="74">
        <f t="shared" si="110"/>
        <v>0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4.12</v>
      </c>
      <c r="GX80" s="181"/>
      <c r="GY80" s="74">
        <f t="shared" si="114"/>
        <v>4.12</v>
      </c>
      <c r="GZ80" s="74">
        <f t="shared" si="115"/>
        <v>0</v>
      </c>
      <c r="HA80" s="181">
        <v>5.15</v>
      </c>
      <c r="HB80" s="181"/>
      <c r="HC80" s="74">
        <f t="shared" si="116"/>
        <v>5.15</v>
      </c>
      <c r="HD80" s="74">
        <f t="shared" si="117"/>
        <v>0</v>
      </c>
      <c r="HE80" s="181">
        <v>1.67</v>
      </c>
      <c r="HF80" s="181"/>
      <c r="HG80" s="74">
        <f t="shared" si="118"/>
        <v>1.67</v>
      </c>
      <c r="HH80" s="74">
        <f t="shared" si="118"/>
        <v>0</v>
      </c>
      <c r="HI80" s="74">
        <v>2.89</v>
      </c>
      <c r="HJ80" s="74"/>
      <c r="HK80" s="74">
        <f t="shared" si="119"/>
        <v>2.89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/>
      <c r="IH80" s="218"/>
      <c r="II80" s="195">
        <f t="shared" si="126"/>
        <v>0</v>
      </c>
      <c r="IJ80" s="195">
        <f t="shared" si="126"/>
        <v>0</v>
      </c>
      <c r="IM80" s="195">
        <f t="shared" si="127"/>
        <v>0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/>
      <c r="JJ80" s="195"/>
      <c r="JK80" s="195">
        <f t="shared" si="134"/>
        <v>0</v>
      </c>
      <c r="JL80" s="195">
        <f t="shared" si="134"/>
        <v>0</v>
      </c>
      <c r="JM80" s="195"/>
      <c r="JN80" s="195"/>
      <c r="JO80" s="195">
        <f t="shared" si="135"/>
        <v>0</v>
      </c>
      <c r="JP80" s="195">
        <f t="shared" si="135"/>
        <v>0</v>
      </c>
      <c r="JQ80" s="195"/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12.37</v>
      </c>
      <c r="J81" s="71"/>
      <c r="K81" s="71"/>
      <c r="L81" s="71"/>
      <c r="M81" s="71">
        <f t="shared" si="72"/>
        <v>12.37</v>
      </c>
      <c r="N81" s="71">
        <f t="shared" si="72"/>
        <v>0</v>
      </c>
      <c r="O81" s="219">
        <v>0.21</v>
      </c>
      <c r="P81" s="220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5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/>
      <c r="EL81" s="219"/>
      <c r="EM81" s="226"/>
      <c r="EN81" s="226"/>
      <c r="EO81" s="71">
        <f t="shared" si="94"/>
        <v>0</v>
      </c>
      <c r="EP81" s="71">
        <f t="shared" si="94"/>
        <v>0</v>
      </c>
      <c r="EQ81" s="380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>
        <v>2.06</v>
      </c>
      <c r="GH81" s="181"/>
      <c r="GI81" s="74">
        <f t="shared" si="70"/>
        <v>2.06</v>
      </c>
      <c r="GJ81" s="74">
        <f t="shared" si="107"/>
        <v>0</v>
      </c>
      <c r="GK81" s="181">
        <v>9.2799999999999994</v>
      </c>
      <c r="GL81" s="181"/>
      <c r="GM81" s="74">
        <f t="shared" si="108"/>
        <v>9.2799999999999994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4.12</v>
      </c>
      <c r="GX81" s="181"/>
      <c r="GY81" s="74">
        <f t="shared" si="114"/>
        <v>4.12</v>
      </c>
      <c r="GZ81" s="74">
        <f t="shared" si="115"/>
        <v>0</v>
      </c>
      <c r="HA81" s="181">
        <v>5.15</v>
      </c>
      <c r="HB81" s="181"/>
      <c r="HC81" s="74">
        <f t="shared" si="116"/>
        <v>5.15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/>
      <c r="IH81" s="218"/>
      <c r="II81" s="195">
        <f t="shared" si="126"/>
        <v>0</v>
      </c>
      <c r="IJ81" s="195">
        <f t="shared" si="126"/>
        <v>0</v>
      </c>
      <c r="IM81" s="195">
        <f t="shared" si="127"/>
        <v>0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/>
      <c r="JJ81" s="195"/>
      <c r="JK81" s="195">
        <f t="shared" si="134"/>
        <v>0</v>
      </c>
      <c r="JL81" s="195">
        <f t="shared" si="134"/>
        <v>0</v>
      </c>
      <c r="JM81" s="195"/>
      <c r="JN81" s="195"/>
      <c r="JO81" s="195">
        <f t="shared" si="135"/>
        <v>0</v>
      </c>
      <c r="JP81" s="195">
        <f t="shared" si="135"/>
        <v>0</v>
      </c>
      <c r="JQ81" s="195"/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12.37</v>
      </c>
      <c r="J82" s="71"/>
      <c r="K82" s="71"/>
      <c r="L82" s="71"/>
      <c r="M82" s="71">
        <f t="shared" si="72"/>
        <v>12.37</v>
      </c>
      <c r="N82" s="71">
        <f t="shared" si="72"/>
        <v>0</v>
      </c>
      <c r="O82" s="219">
        <v>0.21</v>
      </c>
      <c r="P82" s="220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20.62</v>
      </c>
      <c r="AH82" s="71"/>
      <c r="AI82" s="71"/>
      <c r="AJ82" s="71"/>
      <c r="AK82" s="71">
        <f t="shared" si="76"/>
        <v>20.62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5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/>
      <c r="EL82" s="219"/>
      <c r="EM82" s="226"/>
      <c r="EN82" s="226"/>
      <c r="EO82" s="71">
        <f t="shared" si="94"/>
        <v>0</v>
      </c>
      <c r="EP82" s="71">
        <f t="shared" si="94"/>
        <v>0</v>
      </c>
      <c r="EQ82" s="380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>
        <v>2.06</v>
      </c>
      <c r="GH82" s="181"/>
      <c r="GI82" s="74">
        <f t="shared" si="70"/>
        <v>2.06</v>
      </c>
      <c r="GJ82" s="74">
        <f t="shared" si="107"/>
        <v>0</v>
      </c>
      <c r="GK82" s="181">
        <v>9.2799999999999994</v>
      </c>
      <c r="GL82" s="181"/>
      <c r="GM82" s="74">
        <f t="shared" si="108"/>
        <v>9.2799999999999994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4.12</v>
      </c>
      <c r="GX82" s="181"/>
      <c r="GY82" s="74">
        <f t="shared" si="114"/>
        <v>4.12</v>
      </c>
      <c r="GZ82" s="74">
        <f t="shared" si="115"/>
        <v>0</v>
      </c>
      <c r="HA82" s="181">
        <v>5.15</v>
      </c>
      <c r="HB82" s="181"/>
      <c r="HC82" s="74">
        <f t="shared" si="116"/>
        <v>5.15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/>
      <c r="IH82" s="218"/>
      <c r="II82" s="195">
        <f t="shared" si="126"/>
        <v>0</v>
      </c>
      <c r="IJ82" s="195">
        <f t="shared" si="126"/>
        <v>0</v>
      </c>
      <c r="IM82" s="195">
        <f t="shared" si="127"/>
        <v>0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/>
      <c r="JJ82" s="195"/>
      <c r="JK82" s="195">
        <f t="shared" si="134"/>
        <v>0</v>
      </c>
      <c r="JL82" s="195">
        <f t="shared" si="134"/>
        <v>0</v>
      </c>
      <c r="JM82" s="195"/>
      <c r="JN82" s="195"/>
      <c r="JO82" s="195">
        <f t="shared" si="135"/>
        <v>0</v>
      </c>
      <c r="JP82" s="195">
        <f t="shared" si="135"/>
        <v>0</v>
      </c>
      <c r="JQ82" s="195"/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>
        <v>0.21</v>
      </c>
      <c r="P83" s="220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5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/>
      <c r="EL83" s="219"/>
      <c r="EM83" s="226"/>
      <c r="EN83" s="226"/>
      <c r="EO83" s="71">
        <f t="shared" si="94"/>
        <v>0</v>
      </c>
      <c r="EP83" s="71">
        <f t="shared" si="94"/>
        <v>0</v>
      </c>
      <c r="EQ83" s="380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>
        <v>2.06</v>
      </c>
      <c r="GH83" s="181"/>
      <c r="GI83" s="74">
        <f t="shared" si="70"/>
        <v>2.06</v>
      </c>
      <c r="GJ83" s="74">
        <f t="shared" si="107"/>
        <v>0</v>
      </c>
      <c r="GK83" s="181">
        <v>9.2799999999999994</v>
      </c>
      <c r="GL83" s="181"/>
      <c r="GM83" s="74">
        <f t="shared" si="108"/>
        <v>9.2799999999999994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4.12</v>
      </c>
      <c r="GX83" s="181"/>
      <c r="GY83" s="74">
        <f t="shared" si="114"/>
        <v>4.12</v>
      </c>
      <c r="GZ83" s="74">
        <f t="shared" si="115"/>
        <v>0</v>
      </c>
      <c r="HA83" s="181">
        <v>8.25</v>
      </c>
      <c r="HB83" s="181"/>
      <c r="HC83" s="74">
        <f t="shared" si="116"/>
        <v>8.25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/>
      <c r="IH83" s="218"/>
      <c r="II83" s="195">
        <f t="shared" si="126"/>
        <v>0</v>
      </c>
      <c r="IJ83" s="195">
        <f t="shared" si="126"/>
        <v>0</v>
      </c>
      <c r="IM83" s="195">
        <f t="shared" si="127"/>
        <v>0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/>
      <c r="JJ83" s="195"/>
      <c r="JK83" s="195">
        <f t="shared" si="134"/>
        <v>0</v>
      </c>
      <c r="JL83" s="195">
        <f t="shared" si="134"/>
        <v>0</v>
      </c>
      <c r="JM83" s="195"/>
      <c r="JN83" s="195"/>
      <c r="JO83" s="195">
        <f t="shared" si="135"/>
        <v>0</v>
      </c>
      <c r="JP83" s="195">
        <f t="shared" si="135"/>
        <v>0</v>
      </c>
      <c r="JQ83" s="195"/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>
        <v>0.21</v>
      </c>
      <c r="P84" s="220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15.46</v>
      </c>
      <c r="AH84" s="71"/>
      <c r="AI84" s="71"/>
      <c r="AJ84" s="71"/>
      <c r="AK84" s="71">
        <f t="shared" si="76"/>
        <v>15.46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5"/>
      <c r="CA84" s="71">
        <f t="shared" si="83"/>
        <v>0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/>
      <c r="EL84" s="219"/>
      <c r="EM84" s="226"/>
      <c r="EN84" s="226"/>
      <c r="EO84" s="71">
        <f t="shared" si="94"/>
        <v>0</v>
      </c>
      <c r="EP84" s="71">
        <f t="shared" si="94"/>
        <v>0</v>
      </c>
      <c r="EQ84" s="380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>
        <v>2.06</v>
      </c>
      <c r="GH84" s="181"/>
      <c r="GI84" s="74">
        <f t="shared" si="70"/>
        <v>2.06</v>
      </c>
      <c r="GJ84" s="74">
        <f t="shared" si="107"/>
        <v>0</v>
      </c>
      <c r="GK84" s="181">
        <v>9.2799999999999994</v>
      </c>
      <c r="GL84" s="181"/>
      <c r="GM84" s="74">
        <f t="shared" si="108"/>
        <v>9.2799999999999994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4.12</v>
      </c>
      <c r="GX84" s="181"/>
      <c r="GY84" s="74">
        <f t="shared" si="114"/>
        <v>4.12</v>
      </c>
      <c r="GZ84" s="74">
        <f t="shared" si="115"/>
        <v>0</v>
      </c>
      <c r="HA84" s="181">
        <v>8.25</v>
      </c>
      <c r="HB84" s="181"/>
      <c r="HC84" s="74">
        <f t="shared" si="116"/>
        <v>8.25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/>
      <c r="IH84" s="218"/>
      <c r="II84" s="195">
        <f t="shared" si="126"/>
        <v>0</v>
      </c>
      <c r="IJ84" s="195">
        <f t="shared" si="126"/>
        <v>0</v>
      </c>
      <c r="IM84" s="195">
        <f t="shared" si="127"/>
        <v>0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/>
      <c r="JJ84" s="195"/>
      <c r="JK84" s="195">
        <f t="shared" si="134"/>
        <v>0</v>
      </c>
      <c r="JL84" s="195">
        <f t="shared" si="134"/>
        <v>0</v>
      </c>
      <c r="JM84" s="195"/>
      <c r="JN84" s="195"/>
      <c r="JO84" s="195">
        <f t="shared" si="135"/>
        <v>0</v>
      </c>
      <c r="JP84" s="195">
        <f t="shared" si="135"/>
        <v>0</v>
      </c>
      <c r="JQ84" s="195"/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>
        <v>0.21</v>
      </c>
      <c r="P85" s="220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36.08</v>
      </c>
      <c r="AH85" s="71"/>
      <c r="AI85" s="71"/>
      <c r="AJ85" s="71"/>
      <c r="AK85" s="71">
        <f t="shared" si="76"/>
        <v>36.08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25"/>
      <c r="CA85" s="71">
        <f t="shared" si="83"/>
        <v>0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19"/>
      <c r="CX85" s="219"/>
      <c r="CY85" s="71">
        <f t="shared" si="87"/>
        <v>0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/>
      <c r="EL85" s="219"/>
      <c r="EM85" s="226"/>
      <c r="EN85" s="226"/>
      <c r="EO85" s="71">
        <f t="shared" si="94"/>
        <v>0</v>
      </c>
      <c r="EP85" s="71">
        <f t="shared" si="94"/>
        <v>0</v>
      </c>
      <c r="EQ85" s="380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>
        <v>2.06</v>
      </c>
      <c r="GH85" s="181"/>
      <c r="GI85" s="74">
        <f t="shared" si="70"/>
        <v>2.06</v>
      </c>
      <c r="GJ85" s="74">
        <f t="shared" si="107"/>
        <v>0</v>
      </c>
      <c r="GK85" s="181">
        <v>9.2799999999999994</v>
      </c>
      <c r="GL85" s="181"/>
      <c r="GM85" s="74">
        <f t="shared" si="108"/>
        <v>9.2799999999999994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4.12</v>
      </c>
      <c r="GX85" s="181"/>
      <c r="GY85" s="74">
        <f t="shared" si="114"/>
        <v>4.12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/>
      <c r="IH85" s="218"/>
      <c r="II85" s="195">
        <f t="shared" si="126"/>
        <v>0</v>
      </c>
      <c r="IJ85" s="195">
        <f t="shared" si="126"/>
        <v>0</v>
      </c>
      <c r="IM85" s="195">
        <f t="shared" si="127"/>
        <v>0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/>
      <c r="JJ85" s="195"/>
      <c r="JK85" s="195">
        <f t="shared" si="134"/>
        <v>0</v>
      </c>
      <c r="JL85" s="195">
        <f t="shared" si="134"/>
        <v>0</v>
      </c>
      <c r="JM85" s="195"/>
      <c r="JN85" s="195"/>
      <c r="JO85" s="195">
        <f t="shared" si="135"/>
        <v>0</v>
      </c>
      <c r="JP85" s="195">
        <f t="shared" si="135"/>
        <v>0</v>
      </c>
      <c r="JQ85" s="195"/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>
        <v>0.21</v>
      </c>
      <c r="P86" s="220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10.31</v>
      </c>
      <c r="AH86" s="71"/>
      <c r="AI86" s="71"/>
      <c r="AJ86" s="71"/>
      <c r="AK86" s="71">
        <f t="shared" si="76"/>
        <v>10.31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25"/>
      <c r="CA86" s="71">
        <f t="shared" si="83"/>
        <v>0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19"/>
      <c r="CX86" s="219"/>
      <c r="CY86" s="71">
        <f t="shared" si="87"/>
        <v>0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/>
      <c r="EL86" s="219"/>
      <c r="EM86" s="226"/>
      <c r="EN86" s="226"/>
      <c r="EO86" s="71">
        <f t="shared" si="94"/>
        <v>0</v>
      </c>
      <c r="EP86" s="71">
        <f t="shared" si="94"/>
        <v>0</v>
      </c>
      <c r="EQ86" s="380">
        <v>15.46</v>
      </c>
      <c r="ER86" s="181"/>
      <c r="ES86" s="181"/>
      <c r="ET86" s="181"/>
      <c r="EU86" s="74">
        <f t="shared" si="95"/>
        <v>15.46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>
        <v>2.06</v>
      </c>
      <c r="GH86" s="181"/>
      <c r="GI86" s="74">
        <f t="shared" si="70"/>
        <v>2.06</v>
      </c>
      <c r="GJ86" s="74">
        <f t="shared" si="107"/>
        <v>0</v>
      </c>
      <c r="GK86" s="181">
        <v>9.2799999999999994</v>
      </c>
      <c r="GL86" s="181"/>
      <c r="GM86" s="74">
        <f t="shared" si="108"/>
        <v>9.2799999999999994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4.12</v>
      </c>
      <c r="GX86" s="181"/>
      <c r="GY86" s="74">
        <f t="shared" si="114"/>
        <v>4.12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/>
      <c r="IH86" s="218"/>
      <c r="II86" s="195">
        <f t="shared" si="126"/>
        <v>0</v>
      </c>
      <c r="IJ86" s="195">
        <f t="shared" si="126"/>
        <v>0</v>
      </c>
      <c r="IM86" s="195">
        <f t="shared" si="127"/>
        <v>0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/>
      <c r="JJ86" s="195"/>
      <c r="JK86" s="195">
        <f t="shared" si="134"/>
        <v>0</v>
      </c>
      <c r="JL86" s="195">
        <f t="shared" si="134"/>
        <v>0</v>
      </c>
      <c r="JM86" s="195"/>
      <c r="JN86" s="195"/>
      <c r="JO86" s="195">
        <f t="shared" si="135"/>
        <v>0</v>
      </c>
      <c r="JP86" s="195">
        <f t="shared" si="135"/>
        <v>0</v>
      </c>
      <c r="JQ86" s="195"/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3.09</v>
      </c>
      <c r="J87" s="71"/>
      <c r="K87" s="71"/>
      <c r="L87" s="71"/>
      <c r="M87" s="71">
        <f t="shared" si="72"/>
        <v>3.09</v>
      </c>
      <c r="N87" s="71">
        <f t="shared" si="72"/>
        <v>0</v>
      </c>
      <c r="O87" s="219">
        <v>0.21</v>
      </c>
      <c r="P87" s="220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25"/>
      <c r="CA87" s="71">
        <f t="shared" si="83"/>
        <v>0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19"/>
      <c r="CX87" s="219"/>
      <c r="CY87" s="71">
        <f t="shared" si="87"/>
        <v>0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/>
      <c r="EL87" s="219"/>
      <c r="EM87" s="226"/>
      <c r="EN87" s="226"/>
      <c r="EO87" s="71">
        <f t="shared" si="94"/>
        <v>0</v>
      </c>
      <c r="EP87" s="71">
        <f t="shared" si="94"/>
        <v>0</v>
      </c>
      <c r="EQ87" s="380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>
        <v>2.06</v>
      </c>
      <c r="GH87" s="181"/>
      <c r="GI87" s="74">
        <f t="shared" si="70"/>
        <v>2.06</v>
      </c>
      <c r="GJ87" s="74">
        <f t="shared" si="107"/>
        <v>0</v>
      </c>
      <c r="GK87" s="181">
        <v>9.2799999999999994</v>
      </c>
      <c r="GL87" s="181"/>
      <c r="GM87" s="74">
        <f t="shared" si="108"/>
        <v>9.2799999999999994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4.12</v>
      </c>
      <c r="GX87" s="181"/>
      <c r="GY87" s="74">
        <f t="shared" si="114"/>
        <v>4.12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2.58</v>
      </c>
      <c r="HJ87" s="74"/>
      <c r="HK87" s="74">
        <f t="shared" si="119"/>
        <v>2.58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/>
      <c r="IH87" s="218"/>
      <c r="II87" s="195">
        <f t="shared" si="126"/>
        <v>0</v>
      </c>
      <c r="IJ87" s="195">
        <f t="shared" si="126"/>
        <v>0</v>
      </c>
      <c r="IM87" s="195">
        <f t="shared" si="127"/>
        <v>0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/>
      <c r="JJ87" s="195"/>
      <c r="JK87" s="195">
        <f t="shared" si="134"/>
        <v>0</v>
      </c>
      <c r="JL87" s="195">
        <f t="shared" si="134"/>
        <v>0</v>
      </c>
      <c r="JM87" s="195"/>
      <c r="JN87" s="195"/>
      <c r="JO87" s="195">
        <f t="shared" si="135"/>
        <v>0</v>
      </c>
      <c r="JP87" s="195">
        <f t="shared" si="135"/>
        <v>0</v>
      </c>
      <c r="JQ87" s="195"/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3.09</v>
      </c>
      <c r="J88" s="71"/>
      <c r="K88" s="71"/>
      <c r="L88" s="71"/>
      <c r="M88" s="71">
        <f t="shared" si="72"/>
        <v>3.09</v>
      </c>
      <c r="N88" s="71">
        <f t="shared" si="72"/>
        <v>0</v>
      </c>
      <c r="O88" s="219">
        <v>0.21</v>
      </c>
      <c r="P88" s="220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25"/>
      <c r="CA88" s="71">
        <f t="shared" si="83"/>
        <v>0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19"/>
      <c r="CX88" s="219"/>
      <c r="CY88" s="71">
        <f t="shared" si="87"/>
        <v>0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/>
      <c r="EL88" s="219"/>
      <c r="EM88" s="226"/>
      <c r="EN88" s="226"/>
      <c r="EO88" s="71">
        <f t="shared" si="94"/>
        <v>0</v>
      </c>
      <c r="EP88" s="71">
        <f t="shared" si="94"/>
        <v>0</v>
      </c>
      <c r="EQ88" s="380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>
        <v>2.06</v>
      </c>
      <c r="GH88" s="181"/>
      <c r="GI88" s="74">
        <f t="shared" si="70"/>
        <v>2.06</v>
      </c>
      <c r="GJ88" s="74">
        <f t="shared" si="107"/>
        <v>0</v>
      </c>
      <c r="GK88" s="181">
        <v>9.2799999999999994</v>
      </c>
      <c r="GL88" s="181"/>
      <c r="GM88" s="74">
        <f t="shared" si="108"/>
        <v>9.2799999999999994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4.12</v>
      </c>
      <c r="GX88" s="181"/>
      <c r="GY88" s="74">
        <f t="shared" si="114"/>
        <v>4.12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2.58</v>
      </c>
      <c r="HJ88" s="74"/>
      <c r="HK88" s="74">
        <f t="shared" si="119"/>
        <v>2.58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/>
      <c r="IH88" s="218"/>
      <c r="II88" s="195">
        <f t="shared" si="126"/>
        <v>0</v>
      </c>
      <c r="IJ88" s="195">
        <f t="shared" si="126"/>
        <v>0</v>
      </c>
      <c r="IM88" s="195">
        <f t="shared" si="127"/>
        <v>0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/>
      <c r="JJ88" s="195"/>
      <c r="JK88" s="195">
        <f t="shared" si="134"/>
        <v>0</v>
      </c>
      <c r="JL88" s="195">
        <f t="shared" si="134"/>
        <v>0</v>
      </c>
      <c r="JM88" s="195"/>
      <c r="JN88" s="195"/>
      <c r="JO88" s="195">
        <f t="shared" si="135"/>
        <v>0</v>
      </c>
      <c r="JP88" s="195">
        <f t="shared" si="135"/>
        <v>0</v>
      </c>
      <c r="JQ88" s="195"/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3.09</v>
      </c>
      <c r="J89" s="71"/>
      <c r="K89" s="71"/>
      <c r="L89" s="71"/>
      <c r="M89" s="71">
        <f t="shared" si="72"/>
        <v>3.09</v>
      </c>
      <c r="N89" s="71">
        <f t="shared" si="72"/>
        <v>0</v>
      </c>
      <c r="O89" s="219">
        <v>0</v>
      </c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25"/>
      <c r="CA89" s="71">
        <f t="shared" si="83"/>
        <v>0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19"/>
      <c r="CX89" s="219"/>
      <c r="CY89" s="71">
        <f t="shared" si="87"/>
        <v>0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/>
      <c r="EL89" s="219"/>
      <c r="EM89" s="226"/>
      <c r="EN89" s="226"/>
      <c r="EO89" s="71">
        <f t="shared" si="94"/>
        <v>0</v>
      </c>
      <c r="EP89" s="71">
        <f t="shared" si="94"/>
        <v>0</v>
      </c>
      <c r="EQ89" s="380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>
        <v>2.06</v>
      </c>
      <c r="GH89" s="181"/>
      <c r="GI89" s="74">
        <f t="shared" si="70"/>
        <v>2.06</v>
      </c>
      <c r="GJ89" s="74">
        <f t="shared" si="107"/>
        <v>0</v>
      </c>
      <c r="GK89" s="181">
        <v>9.2799999999999994</v>
      </c>
      <c r="GL89" s="181"/>
      <c r="GM89" s="74">
        <f t="shared" si="108"/>
        <v>9.2799999999999994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4.12</v>
      </c>
      <c r="GX89" s="181"/>
      <c r="GY89" s="74">
        <f t="shared" si="114"/>
        <v>4.12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2.58</v>
      </c>
      <c r="HJ89" s="74"/>
      <c r="HK89" s="74">
        <f t="shared" si="119"/>
        <v>2.58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/>
      <c r="IH89" s="218"/>
      <c r="II89" s="195">
        <f t="shared" si="126"/>
        <v>0</v>
      </c>
      <c r="IJ89" s="195">
        <f t="shared" si="126"/>
        <v>0</v>
      </c>
      <c r="IM89" s="195">
        <f t="shared" si="127"/>
        <v>0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/>
      <c r="JJ89" s="195"/>
      <c r="JK89" s="195">
        <f t="shared" si="134"/>
        <v>0</v>
      </c>
      <c r="JL89" s="195">
        <f t="shared" si="134"/>
        <v>0</v>
      </c>
      <c r="JM89" s="195"/>
      <c r="JN89" s="195"/>
      <c r="JO89" s="195">
        <f t="shared" si="135"/>
        <v>0</v>
      </c>
      <c r="JP89" s="195">
        <f t="shared" si="135"/>
        <v>0</v>
      </c>
      <c r="JQ89" s="195"/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3.09</v>
      </c>
      <c r="J90" s="71"/>
      <c r="K90" s="71"/>
      <c r="L90" s="71"/>
      <c r="M90" s="71">
        <f t="shared" si="72"/>
        <v>3.09</v>
      </c>
      <c r="N90" s="71">
        <f t="shared" si="72"/>
        <v>0</v>
      </c>
      <c r="O90" s="219">
        <v>0</v>
      </c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25"/>
      <c r="CA90" s="71">
        <f t="shared" si="83"/>
        <v>0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19"/>
      <c r="CX90" s="219"/>
      <c r="CY90" s="71">
        <f t="shared" si="87"/>
        <v>0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/>
      <c r="EL90" s="219"/>
      <c r="EM90" s="226"/>
      <c r="EN90" s="226"/>
      <c r="EO90" s="71">
        <f t="shared" si="94"/>
        <v>0</v>
      </c>
      <c r="EP90" s="71">
        <f t="shared" si="94"/>
        <v>0</v>
      </c>
      <c r="EQ90" s="380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>
        <v>2.06</v>
      </c>
      <c r="GH90" s="181"/>
      <c r="GI90" s="74">
        <f t="shared" si="70"/>
        <v>2.06</v>
      </c>
      <c r="GJ90" s="74">
        <f t="shared" si="107"/>
        <v>0</v>
      </c>
      <c r="GK90" s="181">
        <v>9.2799999999999994</v>
      </c>
      <c r="GL90" s="181"/>
      <c r="GM90" s="74">
        <f t="shared" si="108"/>
        <v>9.2799999999999994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4.12</v>
      </c>
      <c r="GX90" s="181"/>
      <c r="GY90" s="74">
        <f t="shared" si="114"/>
        <v>4.12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2.58</v>
      </c>
      <c r="HJ90" s="74"/>
      <c r="HK90" s="74">
        <f t="shared" si="119"/>
        <v>2.58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/>
      <c r="IH90" s="218"/>
      <c r="II90" s="195">
        <f t="shared" si="126"/>
        <v>0</v>
      </c>
      <c r="IJ90" s="195">
        <f t="shared" si="126"/>
        <v>0</v>
      </c>
      <c r="IM90" s="195">
        <f t="shared" si="127"/>
        <v>0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/>
      <c r="JJ90" s="195"/>
      <c r="JK90" s="195">
        <f t="shared" si="134"/>
        <v>0</v>
      </c>
      <c r="JL90" s="195">
        <f t="shared" si="134"/>
        <v>0</v>
      </c>
      <c r="JM90" s="195"/>
      <c r="JN90" s="195"/>
      <c r="JO90" s="195">
        <f t="shared" si="135"/>
        <v>0</v>
      </c>
      <c r="JP90" s="195">
        <f t="shared" si="135"/>
        <v>0</v>
      </c>
      <c r="JQ90" s="195"/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3.09</v>
      </c>
      <c r="J91" s="71"/>
      <c r="K91" s="71"/>
      <c r="L91" s="71"/>
      <c r="M91" s="71">
        <f t="shared" si="72"/>
        <v>3.09</v>
      </c>
      <c r="N91" s="71">
        <f t="shared" si="72"/>
        <v>0</v>
      </c>
      <c r="O91" s="219">
        <v>0</v>
      </c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36.08</v>
      </c>
      <c r="AH91" s="71"/>
      <c r="AI91" s="71"/>
      <c r="AJ91" s="71"/>
      <c r="AK91" s="71">
        <f t="shared" si="76"/>
        <v>36.08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25"/>
      <c r="CA91" s="71">
        <f t="shared" si="83"/>
        <v>0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19"/>
      <c r="CX91" s="219"/>
      <c r="CY91" s="71">
        <f t="shared" si="87"/>
        <v>0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/>
      <c r="EL91" s="219"/>
      <c r="EM91" s="226"/>
      <c r="EN91" s="226"/>
      <c r="EO91" s="71">
        <f t="shared" si="94"/>
        <v>0</v>
      </c>
      <c r="EP91" s="71">
        <f t="shared" si="94"/>
        <v>0</v>
      </c>
      <c r="EQ91" s="380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>
        <v>0</v>
      </c>
      <c r="GH91" s="181"/>
      <c r="GI91" s="74">
        <f t="shared" si="70"/>
        <v>0</v>
      </c>
      <c r="GJ91" s="74">
        <f t="shared" si="107"/>
        <v>0</v>
      </c>
      <c r="GK91" s="181">
        <v>9.59</v>
      </c>
      <c r="GL91" s="181"/>
      <c r="GM91" s="74">
        <f t="shared" si="108"/>
        <v>9.59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0</v>
      </c>
      <c r="GX91" s="181"/>
      <c r="GY91" s="74">
        <f t="shared" si="114"/>
        <v>0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2.58</v>
      </c>
      <c r="HJ91" s="74"/>
      <c r="HK91" s="74">
        <f t="shared" si="119"/>
        <v>2.58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/>
      <c r="IH91" s="218"/>
      <c r="II91" s="195">
        <f t="shared" si="126"/>
        <v>0</v>
      </c>
      <c r="IJ91" s="195">
        <f t="shared" si="126"/>
        <v>0</v>
      </c>
      <c r="IM91" s="195">
        <f t="shared" si="127"/>
        <v>0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/>
      <c r="JJ91" s="195"/>
      <c r="JK91" s="195">
        <f t="shared" si="134"/>
        <v>0</v>
      </c>
      <c r="JL91" s="195">
        <f t="shared" si="134"/>
        <v>0</v>
      </c>
      <c r="JM91" s="195"/>
      <c r="JN91" s="195"/>
      <c r="JO91" s="195">
        <f t="shared" si="135"/>
        <v>0</v>
      </c>
      <c r="JP91" s="195">
        <f t="shared" si="135"/>
        <v>0</v>
      </c>
      <c r="JQ91" s="195"/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3.09</v>
      </c>
      <c r="J92" s="71"/>
      <c r="K92" s="71"/>
      <c r="L92" s="71"/>
      <c r="M92" s="71">
        <f t="shared" si="72"/>
        <v>3.09</v>
      </c>
      <c r="N92" s="71">
        <f t="shared" si="72"/>
        <v>0</v>
      </c>
      <c r="O92" s="219">
        <v>0</v>
      </c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25"/>
      <c r="CA92" s="71">
        <f t="shared" si="83"/>
        <v>0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19"/>
      <c r="CX92" s="219"/>
      <c r="CY92" s="71">
        <f t="shared" si="87"/>
        <v>0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/>
      <c r="EL92" s="219"/>
      <c r="EM92" s="226"/>
      <c r="EN92" s="226"/>
      <c r="EO92" s="71">
        <f t="shared" si="94"/>
        <v>0</v>
      </c>
      <c r="EP92" s="71">
        <f t="shared" si="94"/>
        <v>0</v>
      </c>
      <c r="EQ92" s="380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>
        <v>0</v>
      </c>
      <c r="GH92" s="181"/>
      <c r="GI92" s="74">
        <f t="shared" si="70"/>
        <v>0</v>
      </c>
      <c r="GJ92" s="74">
        <f t="shared" si="107"/>
        <v>0</v>
      </c>
      <c r="GK92" s="181">
        <v>9.59</v>
      </c>
      <c r="GL92" s="181"/>
      <c r="GM92" s="74">
        <f t="shared" si="108"/>
        <v>9.59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0</v>
      </c>
      <c r="GX92" s="181"/>
      <c r="GY92" s="74">
        <f t="shared" si="114"/>
        <v>0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2.58</v>
      </c>
      <c r="HJ92" s="74"/>
      <c r="HK92" s="74">
        <f t="shared" si="119"/>
        <v>2.58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/>
      <c r="IH92" s="218"/>
      <c r="II92" s="195">
        <f t="shared" si="126"/>
        <v>0</v>
      </c>
      <c r="IJ92" s="195">
        <f t="shared" si="126"/>
        <v>0</v>
      </c>
      <c r="IM92" s="195">
        <f t="shared" si="127"/>
        <v>0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/>
      <c r="JJ92" s="195"/>
      <c r="JK92" s="195">
        <f t="shared" si="134"/>
        <v>0</v>
      </c>
      <c r="JL92" s="195">
        <f t="shared" si="134"/>
        <v>0</v>
      </c>
      <c r="JM92" s="195"/>
      <c r="JN92" s="195"/>
      <c r="JO92" s="195">
        <f t="shared" si="135"/>
        <v>0</v>
      </c>
      <c r="JP92" s="195">
        <f t="shared" si="135"/>
        <v>0</v>
      </c>
      <c r="JQ92" s="195"/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3.09</v>
      </c>
      <c r="J93" s="71"/>
      <c r="K93" s="71"/>
      <c r="L93" s="71"/>
      <c r="M93" s="71">
        <f t="shared" si="72"/>
        <v>3.09</v>
      </c>
      <c r="N93" s="71">
        <f t="shared" si="72"/>
        <v>0</v>
      </c>
      <c r="O93" s="219">
        <v>0</v>
      </c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25"/>
      <c r="CA93" s="71">
        <f t="shared" si="83"/>
        <v>0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19"/>
      <c r="CX93" s="219"/>
      <c r="CY93" s="71">
        <f t="shared" si="87"/>
        <v>0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/>
      <c r="EL93" s="219"/>
      <c r="EM93" s="226"/>
      <c r="EN93" s="226"/>
      <c r="EO93" s="71">
        <f t="shared" si="94"/>
        <v>0</v>
      </c>
      <c r="EP93" s="71">
        <f t="shared" si="94"/>
        <v>0</v>
      </c>
      <c r="EQ93" s="380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>
        <v>0</v>
      </c>
      <c r="GH93" s="181"/>
      <c r="GI93" s="74">
        <f t="shared" si="70"/>
        <v>0</v>
      </c>
      <c r="GJ93" s="74">
        <f t="shared" si="107"/>
        <v>0</v>
      </c>
      <c r="GK93" s="181">
        <v>9.59</v>
      </c>
      <c r="GL93" s="181"/>
      <c r="GM93" s="74">
        <f t="shared" si="108"/>
        <v>9.59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2.06</v>
      </c>
      <c r="GX93" s="181"/>
      <c r="GY93" s="74">
        <f t="shared" si="114"/>
        <v>2.06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2.58</v>
      </c>
      <c r="HJ93" s="74"/>
      <c r="HK93" s="74">
        <f t="shared" si="119"/>
        <v>2.58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/>
      <c r="IH93" s="218"/>
      <c r="II93" s="195">
        <f t="shared" si="126"/>
        <v>0</v>
      </c>
      <c r="IJ93" s="195">
        <f t="shared" si="126"/>
        <v>0</v>
      </c>
      <c r="IM93" s="195">
        <f t="shared" si="127"/>
        <v>0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/>
      <c r="JJ93" s="195"/>
      <c r="JK93" s="195">
        <f t="shared" si="134"/>
        <v>0</v>
      </c>
      <c r="JL93" s="195">
        <f t="shared" si="134"/>
        <v>0</v>
      </c>
      <c r="JM93" s="195"/>
      <c r="JN93" s="195"/>
      <c r="JO93" s="195">
        <f t="shared" si="135"/>
        <v>0</v>
      </c>
      <c r="JP93" s="195">
        <f t="shared" si="135"/>
        <v>0</v>
      </c>
      <c r="JQ93" s="195"/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3.09</v>
      </c>
      <c r="J94" s="71"/>
      <c r="K94" s="71"/>
      <c r="L94" s="71"/>
      <c r="M94" s="71">
        <f t="shared" si="72"/>
        <v>3.09</v>
      </c>
      <c r="N94" s="71">
        <f t="shared" si="72"/>
        <v>0</v>
      </c>
      <c r="O94" s="219">
        <v>0</v>
      </c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10.31</v>
      </c>
      <c r="AH94" s="71"/>
      <c r="AI94" s="71"/>
      <c r="AJ94" s="71"/>
      <c r="AK94" s="71">
        <f t="shared" si="76"/>
        <v>10.31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25"/>
      <c r="CA94" s="71">
        <f t="shared" si="83"/>
        <v>0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19"/>
      <c r="CX94" s="219"/>
      <c r="CY94" s="71">
        <f t="shared" si="87"/>
        <v>0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/>
      <c r="EL94" s="219"/>
      <c r="EM94" s="226"/>
      <c r="EN94" s="226"/>
      <c r="EO94" s="71">
        <f t="shared" si="94"/>
        <v>0</v>
      </c>
      <c r="EP94" s="71">
        <f t="shared" si="94"/>
        <v>0</v>
      </c>
      <c r="EQ94" s="380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>
        <v>0</v>
      </c>
      <c r="GH94" s="181"/>
      <c r="GI94" s="74">
        <f t="shared" si="70"/>
        <v>0</v>
      </c>
      <c r="GJ94" s="74">
        <f t="shared" si="107"/>
        <v>0</v>
      </c>
      <c r="GK94" s="181">
        <v>9.59</v>
      </c>
      <c r="GL94" s="181"/>
      <c r="GM94" s="74">
        <f t="shared" si="108"/>
        <v>9.59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2.06</v>
      </c>
      <c r="GX94" s="181"/>
      <c r="GY94" s="74">
        <f t="shared" si="114"/>
        <v>2.06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2.58</v>
      </c>
      <c r="HJ94" s="74"/>
      <c r="HK94" s="74">
        <f t="shared" si="119"/>
        <v>2.58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/>
      <c r="IH94" s="218"/>
      <c r="II94" s="195">
        <f t="shared" si="126"/>
        <v>0</v>
      </c>
      <c r="IJ94" s="195">
        <f t="shared" si="126"/>
        <v>0</v>
      </c>
      <c r="IM94" s="195">
        <f t="shared" si="127"/>
        <v>0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/>
      <c r="JJ94" s="195"/>
      <c r="JK94" s="195">
        <f t="shared" si="134"/>
        <v>0</v>
      </c>
      <c r="JL94" s="195">
        <f t="shared" si="134"/>
        <v>0</v>
      </c>
      <c r="JM94" s="195"/>
      <c r="JN94" s="195"/>
      <c r="JO94" s="195">
        <f t="shared" si="135"/>
        <v>0</v>
      </c>
      <c r="JP94" s="195">
        <f t="shared" si="135"/>
        <v>0</v>
      </c>
      <c r="JQ94" s="195"/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3.09</v>
      </c>
      <c r="J95" s="71"/>
      <c r="K95" s="71"/>
      <c r="L95" s="71"/>
      <c r="M95" s="71">
        <f t="shared" si="72"/>
        <v>3.09</v>
      </c>
      <c r="N95" s="71">
        <f t="shared" si="72"/>
        <v>0</v>
      </c>
      <c r="O95" s="219">
        <v>0</v>
      </c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25"/>
      <c r="CA95" s="71">
        <f t="shared" si="83"/>
        <v>0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19"/>
      <c r="CX95" s="219"/>
      <c r="CY95" s="71">
        <f t="shared" si="87"/>
        <v>0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/>
      <c r="EL95" s="219"/>
      <c r="EM95" s="226"/>
      <c r="EN95" s="226"/>
      <c r="EO95" s="71">
        <f t="shared" si="94"/>
        <v>0</v>
      </c>
      <c r="EP95" s="71">
        <f t="shared" si="94"/>
        <v>0</v>
      </c>
      <c r="EQ95" s="380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>
        <v>0</v>
      </c>
      <c r="GH95" s="181"/>
      <c r="GI95" s="74">
        <f t="shared" si="70"/>
        <v>0</v>
      </c>
      <c r="GJ95" s="74">
        <f t="shared" si="107"/>
        <v>0</v>
      </c>
      <c r="GK95" s="181">
        <v>9.59</v>
      </c>
      <c r="GL95" s="181"/>
      <c r="GM95" s="74">
        <f t="shared" si="108"/>
        <v>9.59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2.06</v>
      </c>
      <c r="GX95" s="181"/>
      <c r="GY95" s="74">
        <f t="shared" si="114"/>
        <v>2.06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2.58</v>
      </c>
      <c r="HJ95" s="74"/>
      <c r="HK95" s="74">
        <f t="shared" si="119"/>
        <v>2.58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/>
      <c r="IH95" s="218"/>
      <c r="II95" s="195">
        <f t="shared" si="126"/>
        <v>0</v>
      </c>
      <c r="IJ95" s="195">
        <f t="shared" si="126"/>
        <v>0</v>
      </c>
      <c r="IM95" s="195">
        <f t="shared" si="127"/>
        <v>0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/>
      <c r="JJ95" s="195"/>
      <c r="JK95" s="195">
        <f t="shared" si="134"/>
        <v>0</v>
      </c>
      <c r="JL95" s="195">
        <f t="shared" si="134"/>
        <v>0</v>
      </c>
      <c r="JM95" s="195"/>
      <c r="JN95" s="195"/>
      <c r="JO95" s="195">
        <f t="shared" si="135"/>
        <v>0</v>
      </c>
      <c r="JP95" s="195">
        <f t="shared" si="135"/>
        <v>0</v>
      </c>
      <c r="JQ95" s="195"/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3.09</v>
      </c>
      <c r="J96" s="71"/>
      <c r="K96" s="71"/>
      <c r="L96" s="71"/>
      <c r="M96" s="71">
        <f t="shared" si="72"/>
        <v>3.09</v>
      </c>
      <c r="N96" s="71">
        <f t="shared" si="72"/>
        <v>0</v>
      </c>
      <c r="O96" s="219">
        <v>0</v>
      </c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25"/>
      <c r="CA96" s="71">
        <f t="shared" si="83"/>
        <v>0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19"/>
      <c r="CX96" s="219"/>
      <c r="CY96" s="71">
        <f t="shared" si="87"/>
        <v>0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/>
      <c r="EL96" s="219"/>
      <c r="EM96" s="226"/>
      <c r="EN96" s="226"/>
      <c r="EO96" s="71">
        <f t="shared" si="94"/>
        <v>0</v>
      </c>
      <c r="EP96" s="71">
        <f t="shared" si="94"/>
        <v>0</v>
      </c>
      <c r="EQ96" s="380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>
        <v>0</v>
      </c>
      <c r="GH96" s="181"/>
      <c r="GI96" s="74">
        <f t="shared" si="70"/>
        <v>0</v>
      </c>
      <c r="GJ96" s="74">
        <f t="shared" si="107"/>
        <v>0</v>
      </c>
      <c r="GK96" s="181">
        <v>9.59</v>
      </c>
      <c r="GL96" s="181"/>
      <c r="GM96" s="74">
        <f t="shared" si="108"/>
        <v>9.59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2.06</v>
      </c>
      <c r="GX96" s="181"/>
      <c r="GY96" s="74">
        <f t="shared" si="114"/>
        <v>2.06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2.58</v>
      </c>
      <c r="HJ96" s="74"/>
      <c r="HK96" s="74">
        <f t="shared" si="119"/>
        <v>2.58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/>
      <c r="IH96" s="218"/>
      <c r="II96" s="195">
        <f t="shared" si="126"/>
        <v>0</v>
      </c>
      <c r="IJ96" s="195">
        <f t="shared" si="126"/>
        <v>0</v>
      </c>
      <c r="IM96" s="195">
        <f t="shared" si="127"/>
        <v>0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/>
      <c r="JJ96" s="195"/>
      <c r="JK96" s="195">
        <f t="shared" si="134"/>
        <v>0</v>
      </c>
      <c r="JL96" s="195">
        <f t="shared" si="134"/>
        <v>0</v>
      </c>
      <c r="JM96" s="195"/>
      <c r="JN96" s="195"/>
      <c r="JO96" s="195">
        <f t="shared" si="135"/>
        <v>0</v>
      </c>
      <c r="JP96" s="195">
        <f t="shared" si="135"/>
        <v>0</v>
      </c>
      <c r="JQ96" s="195"/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>
        <v>0</v>
      </c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30.93</v>
      </c>
      <c r="AH97" s="71"/>
      <c r="AI97" s="71"/>
      <c r="AJ97" s="71"/>
      <c r="AK97" s="71">
        <f t="shared" si="76"/>
        <v>30.93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25"/>
      <c r="CA97" s="71">
        <f t="shared" si="83"/>
        <v>0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19"/>
      <c r="CX97" s="219"/>
      <c r="CY97" s="71">
        <f t="shared" si="87"/>
        <v>0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/>
      <c r="EL97" s="219"/>
      <c r="EM97" s="226"/>
      <c r="EN97" s="226"/>
      <c r="EO97" s="71">
        <f t="shared" si="94"/>
        <v>0</v>
      </c>
      <c r="EP97" s="71">
        <f t="shared" si="94"/>
        <v>0</v>
      </c>
      <c r="EQ97" s="380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>
        <v>0</v>
      </c>
      <c r="GH97" s="181"/>
      <c r="GI97" s="74">
        <f t="shared" si="70"/>
        <v>0</v>
      </c>
      <c r="GJ97" s="74">
        <f t="shared" si="107"/>
        <v>0</v>
      </c>
      <c r="GK97" s="181">
        <v>9.59</v>
      </c>
      <c r="GL97" s="181"/>
      <c r="GM97" s="74">
        <f t="shared" si="108"/>
        <v>9.59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2.06</v>
      </c>
      <c r="GX97" s="181"/>
      <c r="GY97" s="74">
        <f t="shared" si="114"/>
        <v>2.06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2.58</v>
      </c>
      <c r="HJ97" s="74"/>
      <c r="HK97" s="74">
        <f t="shared" si="119"/>
        <v>2.58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/>
      <c r="IH97" s="218"/>
      <c r="II97" s="195">
        <f t="shared" si="126"/>
        <v>0</v>
      </c>
      <c r="IJ97" s="195">
        <f t="shared" si="126"/>
        <v>0</v>
      </c>
      <c r="IM97" s="195">
        <f t="shared" si="127"/>
        <v>0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/>
      <c r="JJ97" s="195"/>
      <c r="JK97" s="195">
        <f t="shared" si="134"/>
        <v>0</v>
      </c>
      <c r="JL97" s="195">
        <f t="shared" si="134"/>
        <v>0</v>
      </c>
      <c r="JM97" s="195"/>
      <c r="JN97" s="195"/>
      <c r="JO97" s="195">
        <f t="shared" si="135"/>
        <v>0</v>
      </c>
      <c r="JP97" s="195">
        <f t="shared" si="135"/>
        <v>0</v>
      </c>
      <c r="JQ97" s="195"/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>
        <v>0</v>
      </c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36.08</v>
      </c>
      <c r="AH98" s="71"/>
      <c r="AI98" s="71"/>
      <c r="AJ98" s="71"/>
      <c r="AK98" s="71">
        <f t="shared" si="76"/>
        <v>36.08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25"/>
      <c r="CA98" s="71">
        <f t="shared" si="83"/>
        <v>0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19"/>
      <c r="CX98" s="219"/>
      <c r="CY98" s="71">
        <f t="shared" si="87"/>
        <v>0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/>
      <c r="EL98" s="219"/>
      <c r="EM98" s="226"/>
      <c r="EN98" s="226"/>
      <c r="EO98" s="71">
        <f t="shared" si="94"/>
        <v>0</v>
      </c>
      <c r="EP98" s="71">
        <f t="shared" si="94"/>
        <v>0</v>
      </c>
      <c r="EQ98" s="380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>
        <v>0</v>
      </c>
      <c r="GH98" s="181"/>
      <c r="GI98" s="74">
        <f t="shared" si="70"/>
        <v>0</v>
      </c>
      <c r="GJ98" s="74">
        <f t="shared" si="107"/>
        <v>0</v>
      </c>
      <c r="GK98" s="181">
        <v>9.59</v>
      </c>
      <c r="GL98" s="181"/>
      <c r="GM98" s="74">
        <f t="shared" si="108"/>
        <v>9.59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2.06</v>
      </c>
      <c r="GX98" s="181"/>
      <c r="GY98" s="74">
        <f t="shared" si="114"/>
        <v>2.06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2.58</v>
      </c>
      <c r="HJ98" s="74"/>
      <c r="HK98" s="74">
        <f t="shared" si="119"/>
        <v>2.58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/>
      <c r="IH98" s="218"/>
      <c r="II98" s="195">
        <f t="shared" si="126"/>
        <v>0</v>
      </c>
      <c r="IJ98" s="195">
        <f t="shared" si="126"/>
        <v>0</v>
      </c>
      <c r="IM98" s="195">
        <f t="shared" si="127"/>
        <v>0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/>
      <c r="JJ98" s="195"/>
      <c r="JK98" s="195">
        <f t="shared" si="134"/>
        <v>0</v>
      </c>
      <c r="JL98" s="195">
        <f t="shared" si="134"/>
        <v>0</v>
      </c>
      <c r="JM98" s="195"/>
      <c r="JN98" s="195"/>
      <c r="JO98" s="195">
        <f t="shared" si="135"/>
        <v>0</v>
      </c>
      <c r="JP98" s="195">
        <f t="shared" si="135"/>
        <v>0</v>
      </c>
      <c r="JQ98" s="195"/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>
        <v>0</v>
      </c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10.31</v>
      </c>
      <c r="AH99" s="71"/>
      <c r="AI99" s="71"/>
      <c r="AJ99" s="71"/>
      <c r="AK99" s="71">
        <f t="shared" si="76"/>
        <v>10.31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25"/>
      <c r="CA99" s="71">
        <f t="shared" si="83"/>
        <v>0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19"/>
      <c r="CX99" s="219"/>
      <c r="CY99" s="71">
        <f t="shared" si="87"/>
        <v>0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/>
      <c r="EL99" s="219"/>
      <c r="EM99" s="226"/>
      <c r="EN99" s="226"/>
      <c r="EO99" s="71">
        <f t="shared" si="94"/>
        <v>0</v>
      </c>
      <c r="EP99" s="71">
        <f t="shared" si="94"/>
        <v>0</v>
      </c>
      <c r="EQ99" s="380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>
        <v>0</v>
      </c>
      <c r="GH99" s="181"/>
      <c r="GI99" s="74">
        <f t="shared" si="70"/>
        <v>0</v>
      </c>
      <c r="GJ99" s="74">
        <f t="shared" si="107"/>
        <v>0</v>
      </c>
      <c r="GK99" s="181">
        <v>9.59</v>
      </c>
      <c r="GL99" s="181"/>
      <c r="GM99" s="74">
        <f t="shared" si="108"/>
        <v>9.59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2.06</v>
      </c>
      <c r="GX99" s="181"/>
      <c r="GY99" s="74">
        <f t="shared" si="114"/>
        <v>2.06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0.52</v>
      </c>
      <c r="HJ99" s="74"/>
      <c r="HK99" s="74">
        <f t="shared" si="119"/>
        <v>0.52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/>
      <c r="IH99" s="218"/>
      <c r="II99" s="195">
        <f t="shared" si="126"/>
        <v>0</v>
      </c>
      <c r="IJ99" s="195">
        <f t="shared" si="126"/>
        <v>0</v>
      </c>
      <c r="IM99" s="195">
        <f t="shared" si="127"/>
        <v>0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/>
      <c r="JJ99" s="195"/>
      <c r="JK99" s="195">
        <f t="shared" si="134"/>
        <v>0</v>
      </c>
      <c r="JL99" s="195">
        <f t="shared" si="134"/>
        <v>0</v>
      </c>
      <c r="JM99" s="195"/>
      <c r="JN99" s="195"/>
      <c r="JO99" s="195">
        <f t="shared" si="135"/>
        <v>0</v>
      </c>
      <c r="JP99" s="195">
        <f t="shared" si="135"/>
        <v>0</v>
      </c>
      <c r="JQ99" s="195"/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>
        <v>0</v>
      </c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51.55</v>
      </c>
      <c r="BX100" s="74"/>
      <c r="BY100" s="79"/>
      <c r="BZ100" s="225"/>
      <c r="CA100" s="71">
        <f t="shared" si="83"/>
        <v>51.55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19"/>
      <c r="CX100" s="219"/>
      <c r="CY100" s="71">
        <f t="shared" si="87"/>
        <v>0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/>
      <c r="EL100" s="219"/>
      <c r="EM100" s="226"/>
      <c r="EN100" s="226"/>
      <c r="EO100" s="71">
        <f t="shared" si="94"/>
        <v>0</v>
      </c>
      <c r="EP100" s="71">
        <f t="shared" si="94"/>
        <v>0</v>
      </c>
      <c r="EQ100" s="380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>
        <v>0</v>
      </c>
      <c r="GH100" s="181"/>
      <c r="GI100" s="74">
        <f t="shared" si="70"/>
        <v>0</v>
      </c>
      <c r="GJ100" s="74">
        <f t="shared" si="107"/>
        <v>0</v>
      </c>
      <c r="GK100" s="181">
        <v>9.59</v>
      </c>
      <c r="GL100" s="181"/>
      <c r="GM100" s="74">
        <f t="shared" si="108"/>
        <v>9.59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2.06</v>
      </c>
      <c r="GX100" s="181"/>
      <c r="GY100" s="74">
        <f t="shared" si="114"/>
        <v>2.06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0.52</v>
      </c>
      <c r="HJ100" s="74"/>
      <c r="HK100" s="74">
        <f t="shared" si="119"/>
        <v>0.52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/>
      <c r="IH100" s="218"/>
      <c r="II100" s="195">
        <f t="shared" si="126"/>
        <v>0</v>
      </c>
      <c r="IJ100" s="195">
        <f t="shared" si="126"/>
        <v>0</v>
      </c>
      <c r="IM100" s="195">
        <f t="shared" si="127"/>
        <v>0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/>
      <c r="JJ100" s="195"/>
      <c r="JK100" s="195">
        <f t="shared" si="134"/>
        <v>0</v>
      </c>
      <c r="JL100" s="195">
        <f t="shared" si="134"/>
        <v>0</v>
      </c>
      <c r="JM100" s="195"/>
      <c r="JN100" s="195"/>
      <c r="JO100" s="195">
        <f t="shared" si="135"/>
        <v>0</v>
      </c>
      <c r="JP100" s="195">
        <f t="shared" si="135"/>
        <v>0</v>
      </c>
      <c r="JQ100" s="195"/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>
        <v>0</v>
      </c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51.55</v>
      </c>
      <c r="BX101" s="74"/>
      <c r="BY101" s="79"/>
      <c r="BZ101" s="225"/>
      <c r="CA101" s="71">
        <f t="shared" si="83"/>
        <v>51.55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19"/>
      <c r="CX101" s="219"/>
      <c r="CY101" s="71">
        <f t="shared" si="87"/>
        <v>0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/>
      <c r="EL101" s="219"/>
      <c r="EM101" s="226"/>
      <c r="EN101" s="226"/>
      <c r="EO101" s="71">
        <f t="shared" si="94"/>
        <v>0</v>
      </c>
      <c r="EP101" s="71">
        <f t="shared" si="94"/>
        <v>0</v>
      </c>
      <c r="EQ101" s="380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>
        <v>0</v>
      </c>
      <c r="GH101" s="181"/>
      <c r="GI101" s="74">
        <f t="shared" si="70"/>
        <v>0</v>
      </c>
      <c r="GJ101" s="74">
        <f t="shared" si="107"/>
        <v>0</v>
      </c>
      <c r="GK101" s="181">
        <v>9.59</v>
      </c>
      <c r="GL101" s="181"/>
      <c r="GM101" s="74">
        <f t="shared" si="108"/>
        <v>9.59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2.06</v>
      </c>
      <c r="GX101" s="181"/>
      <c r="GY101" s="74">
        <f t="shared" si="114"/>
        <v>2.06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0</v>
      </c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/>
      <c r="IH101" s="218"/>
      <c r="II101" s="195">
        <f t="shared" si="126"/>
        <v>0</v>
      </c>
      <c r="IJ101" s="195">
        <f t="shared" si="126"/>
        <v>0</v>
      </c>
      <c r="IM101" s="195">
        <f t="shared" si="127"/>
        <v>0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/>
      <c r="JJ101" s="195"/>
      <c r="JK101" s="195">
        <f t="shared" si="134"/>
        <v>0</v>
      </c>
      <c r="JL101" s="195">
        <f t="shared" si="134"/>
        <v>0</v>
      </c>
      <c r="JM101" s="195"/>
      <c r="JN101" s="195"/>
      <c r="JO101" s="195">
        <f t="shared" si="135"/>
        <v>0</v>
      </c>
      <c r="JP101" s="195">
        <f t="shared" si="135"/>
        <v>0</v>
      </c>
      <c r="JQ101" s="195"/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>
        <v>0</v>
      </c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51.55</v>
      </c>
      <c r="BX102" s="74"/>
      <c r="BY102" s="79"/>
      <c r="BZ102" s="225"/>
      <c r="CA102" s="71">
        <f t="shared" si="83"/>
        <v>51.55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19"/>
      <c r="CX102" s="219"/>
      <c r="CY102" s="71">
        <f t="shared" si="87"/>
        <v>0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/>
      <c r="EL102" s="219"/>
      <c r="EM102" s="226"/>
      <c r="EN102" s="226"/>
      <c r="EO102" s="71">
        <f t="shared" si="94"/>
        <v>0</v>
      </c>
      <c r="EP102" s="71">
        <f t="shared" si="94"/>
        <v>0</v>
      </c>
      <c r="EQ102" s="380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>
        <v>0</v>
      </c>
      <c r="GH102" s="181"/>
      <c r="GI102" s="74">
        <f t="shared" si="70"/>
        <v>0</v>
      </c>
      <c r="GJ102" s="74">
        <f t="shared" si="107"/>
        <v>0</v>
      </c>
      <c r="GK102" s="181">
        <v>9.59</v>
      </c>
      <c r="GL102" s="181"/>
      <c r="GM102" s="74">
        <f t="shared" si="108"/>
        <v>9.59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2.06</v>
      </c>
      <c r="GX102" s="181"/>
      <c r="GY102" s="74">
        <f t="shared" si="114"/>
        <v>2.06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0</v>
      </c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/>
      <c r="IH102" s="218"/>
      <c r="II102" s="195">
        <f t="shared" si="126"/>
        <v>0</v>
      </c>
      <c r="IJ102" s="195">
        <f t="shared" si="126"/>
        <v>0</v>
      </c>
      <c r="IM102" s="195">
        <f t="shared" si="127"/>
        <v>0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/>
      <c r="JJ102" s="195"/>
      <c r="JK102" s="195">
        <f t="shared" si="134"/>
        <v>0</v>
      </c>
      <c r="JL102" s="195">
        <f t="shared" si="134"/>
        <v>0</v>
      </c>
      <c r="JM102" s="195"/>
      <c r="JN102" s="195"/>
      <c r="JO102" s="195">
        <f t="shared" si="135"/>
        <v>0</v>
      </c>
      <c r="JP102" s="195">
        <f t="shared" si="135"/>
        <v>0</v>
      </c>
      <c r="JQ102" s="195"/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>
        <v>0</v>
      </c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51.55</v>
      </c>
      <c r="BX103" s="74"/>
      <c r="BY103" s="79"/>
      <c r="BZ103" s="225"/>
      <c r="CA103" s="71">
        <f t="shared" si="83"/>
        <v>51.55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19"/>
      <c r="CX103" s="219"/>
      <c r="CY103" s="71">
        <f t="shared" si="87"/>
        <v>0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/>
      <c r="EL103" s="219"/>
      <c r="EM103" s="226"/>
      <c r="EN103" s="226"/>
      <c r="EO103" s="71">
        <f t="shared" si="94"/>
        <v>0</v>
      </c>
      <c r="EP103" s="71">
        <f t="shared" si="94"/>
        <v>0</v>
      </c>
      <c r="EQ103" s="380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>
        <v>0</v>
      </c>
      <c r="GH103" s="181"/>
      <c r="GI103" s="74">
        <f t="shared" si="70"/>
        <v>0</v>
      </c>
      <c r="GJ103" s="74">
        <f t="shared" si="107"/>
        <v>0</v>
      </c>
      <c r="GK103" s="181">
        <v>9.59</v>
      </c>
      <c r="GL103" s="181"/>
      <c r="GM103" s="74">
        <f t="shared" si="108"/>
        <v>9.59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2.06</v>
      </c>
      <c r="GX103" s="181"/>
      <c r="GY103" s="74">
        <f t="shared" si="114"/>
        <v>2.06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0</v>
      </c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/>
      <c r="IH103" s="218"/>
      <c r="II103" s="195">
        <f t="shared" si="126"/>
        <v>0</v>
      </c>
      <c r="IJ103" s="195">
        <f t="shared" si="126"/>
        <v>0</v>
      </c>
      <c r="IM103" s="195">
        <f t="shared" si="127"/>
        <v>0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/>
      <c r="JJ103" s="195"/>
      <c r="JK103" s="195">
        <f t="shared" si="134"/>
        <v>0</v>
      </c>
      <c r="JL103" s="195">
        <f t="shared" si="134"/>
        <v>0</v>
      </c>
      <c r="JM103" s="195"/>
      <c r="JN103" s="195"/>
      <c r="JO103" s="195">
        <f t="shared" si="135"/>
        <v>0</v>
      </c>
      <c r="JP103" s="195">
        <f t="shared" si="135"/>
        <v>0</v>
      </c>
      <c r="JQ103" s="195"/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>
        <v>0</v>
      </c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51.55</v>
      </c>
      <c r="BX104" s="74"/>
      <c r="BY104" s="79"/>
      <c r="BZ104" s="225"/>
      <c r="CA104" s="71">
        <f t="shared" si="83"/>
        <v>51.55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19"/>
      <c r="CX104" s="219"/>
      <c r="CY104" s="71">
        <f t="shared" si="87"/>
        <v>0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/>
      <c r="EL104" s="219"/>
      <c r="EM104" s="226"/>
      <c r="EN104" s="226"/>
      <c r="EO104" s="71">
        <f t="shared" si="94"/>
        <v>0</v>
      </c>
      <c r="EP104" s="71">
        <f t="shared" si="94"/>
        <v>0</v>
      </c>
      <c r="EQ104" s="380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>
        <v>0</v>
      </c>
      <c r="GH104" s="181"/>
      <c r="GI104" s="74">
        <f t="shared" si="70"/>
        <v>0</v>
      </c>
      <c r="GJ104" s="74">
        <f t="shared" si="107"/>
        <v>0</v>
      </c>
      <c r="GK104" s="181">
        <v>9.59</v>
      </c>
      <c r="GL104" s="181"/>
      <c r="GM104" s="74">
        <f t="shared" si="108"/>
        <v>9.59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2.06</v>
      </c>
      <c r="GX104" s="181"/>
      <c r="GY104" s="74">
        <f t="shared" si="114"/>
        <v>2.06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0</v>
      </c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/>
      <c r="IH104" s="218"/>
      <c r="II104" s="195">
        <f t="shared" si="126"/>
        <v>0</v>
      </c>
      <c r="IJ104" s="195">
        <f t="shared" si="126"/>
        <v>0</v>
      </c>
      <c r="IM104" s="195">
        <f t="shared" si="127"/>
        <v>0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/>
      <c r="JJ104" s="195"/>
      <c r="JK104" s="195">
        <f t="shared" si="134"/>
        <v>0</v>
      </c>
      <c r="JL104" s="195">
        <f t="shared" si="134"/>
        <v>0</v>
      </c>
      <c r="JM104" s="195"/>
      <c r="JN104" s="195"/>
      <c r="JO104" s="195">
        <f t="shared" si="135"/>
        <v>0</v>
      </c>
      <c r="JP104" s="195">
        <f t="shared" si="135"/>
        <v>0</v>
      </c>
      <c r="JQ104" s="195"/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>
        <v>0</v>
      </c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25"/>
      <c r="CA105" s="71">
        <f t="shared" si="83"/>
        <v>0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19"/>
      <c r="CX105" s="219"/>
      <c r="CY105" s="71">
        <f t="shared" si="87"/>
        <v>0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/>
      <c r="EL105" s="219"/>
      <c r="EM105" s="226"/>
      <c r="EN105" s="226"/>
      <c r="EO105" s="71">
        <f t="shared" si="94"/>
        <v>0</v>
      </c>
      <c r="EP105" s="71">
        <f t="shared" si="94"/>
        <v>0</v>
      </c>
      <c r="EQ105" s="380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>
        <v>0</v>
      </c>
      <c r="GH105" s="181"/>
      <c r="GI105" s="74">
        <f t="shared" si="70"/>
        <v>0</v>
      </c>
      <c r="GJ105" s="74">
        <f t="shared" si="107"/>
        <v>0</v>
      </c>
      <c r="GK105" s="181">
        <v>9.59</v>
      </c>
      <c r="GL105" s="181"/>
      <c r="GM105" s="74">
        <f t="shared" si="108"/>
        <v>9.59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2.06</v>
      </c>
      <c r="GX105" s="181"/>
      <c r="GY105" s="74">
        <f t="shared" si="114"/>
        <v>2.06</v>
      </c>
      <c r="GZ105" s="74">
        <f t="shared" si="115"/>
        <v>0</v>
      </c>
      <c r="HA105" s="181">
        <v>0</v>
      </c>
      <c r="HB105" s="181"/>
      <c r="HC105" s="74">
        <f t="shared" si="116"/>
        <v>0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0</v>
      </c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/>
      <c r="IH105" s="218"/>
      <c r="II105" s="195">
        <f t="shared" si="126"/>
        <v>0</v>
      </c>
      <c r="IJ105" s="195">
        <f t="shared" si="126"/>
        <v>0</v>
      </c>
      <c r="IM105" s="195">
        <f t="shared" si="127"/>
        <v>0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/>
      <c r="JJ105" s="195"/>
      <c r="JK105" s="195">
        <f t="shared" si="134"/>
        <v>0</v>
      </c>
      <c r="JL105" s="195">
        <f t="shared" si="134"/>
        <v>0</v>
      </c>
      <c r="JM105" s="195"/>
      <c r="JN105" s="195"/>
      <c r="JO105" s="195">
        <f t="shared" si="135"/>
        <v>0</v>
      </c>
      <c r="JP105" s="195">
        <f t="shared" si="135"/>
        <v>0</v>
      </c>
      <c r="JQ105" s="195"/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>
        <v>0</v>
      </c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0</v>
      </c>
      <c r="AH106" s="232"/>
      <c r="AI106" s="71"/>
      <c r="AJ106" s="71"/>
      <c r="AK106" s="71">
        <f t="shared" si="76"/>
        <v>0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0</v>
      </c>
      <c r="BX106" s="230"/>
      <c r="BY106" s="241"/>
      <c r="BZ106" s="242"/>
      <c r="CA106" s="71">
        <f t="shared" si="83"/>
        <v>0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/>
      <c r="CV106" s="230"/>
      <c r="CW106" s="221"/>
      <c r="CX106" s="221"/>
      <c r="CY106" s="71">
        <f t="shared" si="87"/>
        <v>0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/>
      <c r="EL106" s="221"/>
      <c r="EM106" s="245"/>
      <c r="EN106" s="245"/>
      <c r="EO106" s="71">
        <f t="shared" si="94"/>
        <v>0</v>
      </c>
      <c r="EP106" s="71">
        <f t="shared" si="94"/>
        <v>0</v>
      </c>
      <c r="EQ106" s="380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>
        <v>0</v>
      </c>
      <c r="GH106" s="181"/>
      <c r="GI106" s="74">
        <f t="shared" si="70"/>
        <v>0</v>
      </c>
      <c r="GJ106" s="74">
        <f t="shared" si="107"/>
        <v>0</v>
      </c>
      <c r="GK106" s="181">
        <v>9.59</v>
      </c>
      <c r="GL106" s="181"/>
      <c r="GM106" s="74">
        <f t="shared" si="108"/>
        <v>9.59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2.06</v>
      </c>
      <c r="GX106" s="181"/>
      <c r="GY106" s="74">
        <f t="shared" si="114"/>
        <v>2.06</v>
      </c>
      <c r="GZ106" s="74">
        <f t="shared" si="115"/>
        <v>0</v>
      </c>
      <c r="HA106" s="181">
        <v>0</v>
      </c>
      <c r="HB106" s="181"/>
      <c r="HC106" s="74">
        <f t="shared" si="116"/>
        <v>0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0</v>
      </c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/>
      <c r="IH106" s="218"/>
      <c r="II106" s="195">
        <f t="shared" si="126"/>
        <v>0</v>
      </c>
      <c r="IJ106" s="195">
        <f t="shared" si="126"/>
        <v>0</v>
      </c>
      <c r="IM106" s="195">
        <f t="shared" si="127"/>
        <v>0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/>
      <c r="JJ106" s="195"/>
      <c r="JK106" s="195">
        <f t="shared" si="134"/>
        <v>0</v>
      </c>
      <c r="JL106" s="195">
        <f t="shared" si="134"/>
        <v>0</v>
      </c>
      <c r="JM106" s="195"/>
      <c r="JN106" s="195"/>
      <c r="JO106" s="195">
        <f t="shared" si="135"/>
        <v>0</v>
      </c>
      <c r="JP106" s="195">
        <f t="shared" si="135"/>
        <v>0</v>
      </c>
      <c r="JQ106" s="195"/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20.62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20.62</v>
      </c>
      <c r="N107" s="248">
        <f t="shared" si="138"/>
        <v>0</v>
      </c>
      <c r="O107" s="248">
        <f t="shared" si="138"/>
        <v>0.82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0.82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41.24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41.24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51.55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51.55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0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0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0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0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4.12</v>
      </c>
      <c r="GH107" s="249">
        <f t="shared" si="142"/>
        <v>0</v>
      </c>
      <c r="GI107" s="249">
        <f t="shared" si="142"/>
        <v>4.12</v>
      </c>
      <c r="GJ107" s="249">
        <f t="shared" si="142"/>
        <v>0</v>
      </c>
      <c r="GK107" s="249">
        <f t="shared" si="142"/>
        <v>9.59</v>
      </c>
      <c r="GL107" s="249">
        <f t="shared" si="142"/>
        <v>0</v>
      </c>
      <c r="GM107" s="249">
        <f t="shared" si="142"/>
        <v>9.59</v>
      </c>
      <c r="GN107" s="249">
        <f t="shared" si="142"/>
        <v>0</v>
      </c>
      <c r="GO107" s="249">
        <f t="shared" ref="GO107:GR107" si="143">MAX(GO11:GO106)</f>
        <v>1.55</v>
      </c>
      <c r="GP107" s="249">
        <f t="shared" si="143"/>
        <v>0</v>
      </c>
      <c r="GQ107" s="249">
        <f t="shared" si="143"/>
        <v>1.55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4.12</v>
      </c>
      <c r="GX107" s="249">
        <f t="shared" si="144"/>
        <v>0</v>
      </c>
      <c r="GY107" s="249">
        <f t="shared" ref="GY107:HB107" si="145">MAX(GY11:GY106)</f>
        <v>4.12</v>
      </c>
      <c r="GZ107" s="249">
        <f t="shared" si="145"/>
        <v>0</v>
      </c>
      <c r="HA107" s="249">
        <f t="shared" si="145"/>
        <v>8.25</v>
      </c>
      <c r="HB107" s="249">
        <f t="shared" si="145"/>
        <v>0</v>
      </c>
      <c r="HC107" s="249">
        <f t="shared" ref="HC107:IB107" si="146">MAX(HC11:HC106)</f>
        <v>8.25</v>
      </c>
      <c r="HD107" s="249">
        <f t="shared" si="146"/>
        <v>0</v>
      </c>
      <c r="HE107" s="249">
        <f t="shared" si="146"/>
        <v>1.67</v>
      </c>
      <c r="HF107" s="249">
        <f t="shared" si="146"/>
        <v>0</v>
      </c>
      <c r="HG107" s="249">
        <f t="shared" si="146"/>
        <v>1.67</v>
      </c>
      <c r="HH107" s="249">
        <f t="shared" si="146"/>
        <v>0</v>
      </c>
      <c r="HI107" s="249">
        <f t="shared" si="146"/>
        <v>2.99</v>
      </c>
      <c r="HJ107" s="249">
        <f t="shared" si="146"/>
        <v>0</v>
      </c>
      <c r="HK107" s="249">
        <f t="shared" si="146"/>
        <v>2.99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0</v>
      </c>
      <c r="HV107" s="249">
        <f t="shared" si="146"/>
        <v>0</v>
      </c>
      <c r="HW107" s="249">
        <f t="shared" si="146"/>
        <v>0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0</v>
      </c>
      <c r="IH107" s="152">
        <f t="shared" si="147"/>
        <v>0</v>
      </c>
      <c r="II107" s="152">
        <f t="shared" si="147"/>
        <v>0</v>
      </c>
      <c r="IJ107" s="152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0</v>
      </c>
      <c r="JJ107" s="249">
        <f t="shared" si="147"/>
        <v>0</v>
      </c>
      <c r="JK107" s="249">
        <f t="shared" si="147"/>
        <v>0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8.25</v>
      </c>
      <c r="GL108" s="152">
        <f t="shared" si="152"/>
        <v>0</v>
      </c>
      <c r="GM108" s="152">
        <f t="shared" si="152"/>
        <v>8.25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1.67</v>
      </c>
      <c r="HF108" s="152">
        <f t="shared" si="156"/>
        <v>0</v>
      </c>
      <c r="HG108" s="152">
        <f t="shared" si="156"/>
        <v>1.67</v>
      </c>
      <c r="HH108" s="152">
        <f t="shared" si="156"/>
        <v>0</v>
      </c>
      <c r="HI108" s="152">
        <f t="shared" si="156"/>
        <v>0</v>
      </c>
      <c r="HJ108" s="152">
        <f t="shared" si="156"/>
        <v>0</v>
      </c>
      <c r="HK108" s="152">
        <f t="shared" si="156"/>
        <v>0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5.6909375000000049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5.6909375000000049</v>
      </c>
      <c r="N109" s="252">
        <f t="shared" si="158"/>
        <v>0</v>
      </c>
      <c r="O109" s="252">
        <f t="shared" si="158"/>
        <v>0.28333333333333349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0.28333333333333349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9.3428124999999937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9.3428124999999937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2.6848958333333335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2.6848958333333335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 t="e">
        <f t="shared" si="159"/>
        <v>#DIV/0!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0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 t="e">
        <f t="shared" si="160"/>
        <v>#DIV/0!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0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>
        <f t="shared" si="162"/>
        <v>0.60739583333333369</v>
      </c>
      <c r="GH109" s="252" t="e">
        <f t="shared" si="162"/>
        <v>#DIV/0!</v>
      </c>
      <c r="GI109" s="252">
        <f t="shared" si="162"/>
        <v>0.60739583333333369</v>
      </c>
      <c r="GJ109" s="252">
        <f t="shared" si="162"/>
        <v>0</v>
      </c>
      <c r="GK109" s="252">
        <f t="shared" si="162"/>
        <v>8.7308333333333312</v>
      </c>
      <c r="GL109" s="252" t="e">
        <f t="shared" si="162"/>
        <v>#DIV/0!</v>
      </c>
      <c r="GM109" s="252">
        <f t="shared" si="162"/>
        <v>8.7308333333333312</v>
      </c>
      <c r="GN109" s="252">
        <f t="shared" si="162"/>
        <v>0</v>
      </c>
      <c r="GO109" s="252">
        <f t="shared" ref="GO109:GR109" si="163">AVERAGE(GO11:GO106)</f>
        <v>0.16750000000000001</v>
      </c>
      <c r="GP109" s="252" t="e">
        <f t="shared" si="163"/>
        <v>#DIV/0!</v>
      </c>
      <c r="GQ109" s="252">
        <f t="shared" si="163"/>
        <v>0.16750000000000001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2.1029166666666685</v>
      </c>
      <c r="GX109" s="252" t="e">
        <f t="shared" si="165"/>
        <v>#DIV/0!</v>
      </c>
      <c r="GY109" s="252">
        <f t="shared" si="165"/>
        <v>2.1029166666666685</v>
      </c>
      <c r="GZ109" s="252">
        <f t="shared" si="165"/>
        <v>0</v>
      </c>
      <c r="HA109" s="252">
        <f t="shared" ref="HA109:IB109" si="166">AVERAGE(HA11:HA106)</f>
        <v>0.41864583333333333</v>
      </c>
      <c r="HB109" s="252" t="e">
        <f t="shared" si="166"/>
        <v>#DIV/0!</v>
      </c>
      <c r="HC109" s="252">
        <f t="shared" si="166"/>
        <v>0.41864583333333333</v>
      </c>
      <c r="HD109" s="252">
        <f t="shared" si="166"/>
        <v>0</v>
      </c>
      <c r="HE109" s="252">
        <f t="shared" si="166"/>
        <v>1.6699999999999984</v>
      </c>
      <c r="HF109" s="252" t="e">
        <f t="shared" si="166"/>
        <v>#DIV/0!</v>
      </c>
      <c r="HG109" s="252">
        <f t="shared" si="166"/>
        <v>1.6699999999999984</v>
      </c>
      <c r="HH109" s="252">
        <f t="shared" si="166"/>
        <v>0</v>
      </c>
      <c r="HI109" s="252">
        <f t="shared" si="166"/>
        <v>2.4891666666666663</v>
      </c>
      <c r="HJ109" s="252" t="e">
        <f t="shared" si="166"/>
        <v>#DIV/0!</v>
      </c>
      <c r="HK109" s="252">
        <f t="shared" si="166"/>
        <v>2.4891666666666663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 t="e">
        <f>AVERAGE(HU11:HU106)</f>
        <v>#DIV/0!</v>
      </c>
      <c r="HV109" s="252" t="e">
        <f t="shared" si="166"/>
        <v>#DIV/0!</v>
      </c>
      <c r="HW109" s="252">
        <f t="shared" si="166"/>
        <v>0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 t="e">
        <f t="shared" si="167"/>
        <v>#DIV/0!</v>
      </c>
      <c r="IH109" s="152" t="e">
        <f t="shared" si="167"/>
        <v>#DIV/0!</v>
      </c>
      <c r="II109" s="152">
        <f t="shared" si="167"/>
        <v>0</v>
      </c>
      <c r="IJ109" s="152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 t="e">
        <f t="shared" si="167"/>
        <v>#DIV/0!</v>
      </c>
      <c r="JJ109" s="252" t="e">
        <f t="shared" si="167"/>
        <v>#DIV/0!</v>
      </c>
      <c r="JK109" s="252">
        <f t="shared" si="167"/>
        <v>0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116"/>
      <c r="V112" s="116"/>
    </row>
    <row r="113" spans="9:22" ht="21.75" customHeight="1">
      <c r="I113" s="481" t="s">
        <v>179</v>
      </c>
      <c r="J113" s="481"/>
      <c r="K113" s="577"/>
      <c r="L113" s="577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G1" zoomScaleNormal="100" workbookViewId="0">
      <selection activeCell="O11" sqref="O11:U106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30.08.2026</v>
      </c>
      <c r="J4" s="98"/>
      <c r="K4" s="98"/>
      <c r="L4" s="98"/>
      <c r="M4" s="99"/>
      <c r="N4" s="99"/>
      <c r="O4" s="99"/>
      <c r="P4" s="99"/>
      <c r="Q4" s="99" t="s">
        <v>28</v>
      </c>
      <c r="R4" s="585" t="str">
        <f>'CGP SCHEDULE'!$AG$5</f>
        <v>23:30</v>
      </c>
      <c r="S4" s="585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6" t="str">
        <f>'CGP SCHEDULE'!AG7</f>
        <v>Revision-02</v>
      </c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8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30.08.2026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6" t="s">
        <v>31</v>
      </c>
      <c r="B8" s="316" t="s">
        <v>32</v>
      </c>
      <c r="C8" s="421" t="s">
        <v>284</v>
      </c>
      <c r="D8" s="447"/>
      <c r="E8" s="447"/>
      <c r="F8" s="447"/>
      <c r="G8" s="447"/>
      <c r="H8" s="447"/>
      <c r="I8" s="421" t="s">
        <v>309</v>
      </c>
      <c r="J8" s="447"/>
      <c r="K8" s="447"/>
      <c r="L8" s="447"/>
      <c r="M8" s="447"/>
      <c r="N8" s="447"/>
      <c r="O8" s="421" t="s">
        <v>334</v>
      </c>
      <c r="P8" s="447"/>
      <c r="Q8" s="447"/>
      <c r="R8" s="447"/>
      <c r="S8" s="447"/>
      <c r="T8" s="447"/>
      <c r="U8" s="469" t="s">
        <v>335</v>
      </c>
      <c r="V8" s="470"/>
      <c r="W8" s="470"/>
      <c r="X8" s="470"/>
      <c r="Y8" s="470"/>
      <c r="Z8" s="470"/>
      <c r="AA8" s="421" t="s">
        <v>357</v>
      </c>
      <c r="AB8" s="447"/>
      <c r="AC8" s="447"/>
      <c r="AD8" s="447"/>
      <c r="AE8" s="447"/>
      <c r="AF8" s="447"/>
      <c r="AG8" s="421" t="s">
        <v>398</v>
      </c>
      <c r="AH8" s="447"/>
      <c r="AI8" s="447"/>
      <c r="AJ8" s="447"/>
      <c r="AK8" s="447"/>
      <c r="AL8" s="447"/>
      <c r="AM8" s="421" t="s">
        <v>399</v>
      </c>
      <c r="AN8" s="447"/>
      <c r="AO8" s="447"/>
      <c r="AP8" s="447"/>
      <c r="AQ8" s="447"/>
      <c r="AR8" s="447"/>
      <c r="AS8" s="421" t="s">
        <v>400</v>
      </c>
      <c r="AT8" s="447"/>
      <c r="AU8" s="447"/>
      <c r="AV8" s="447"/>
      <c r="AW8" s="447"/>
      <c r="AX8" s="447"/>
      <c r="AY8" s="421" t="s">
        <v>401</v>
      </c>
      <c r="AZ8" s="447"/>
      <c r="BA8" s="447"/>
      <c r="BB8" s="447"/>
      <c r="BC8" s="447"/>
      <c r="BD8" s="447"/>
      <c r="BE8" s="421" t="s">
        <v>402</v>
      </c>
      <c r="BF8" s="447"/>
      <c r="BG8" s="447"/>
      <c r="BH8" s="447"/>
      <c r="BI8" s="447"/>
      <c r="BJ8" s="447"/>
    </row>
    <row r="9" spans="1:62">
      <c r="A9" s="164"/>
      <c r="B9" s="164"/>
      <c r="C9" s="549" t="s">
        <v>162</v>
      </c>
      <c r="D9" s="549"/>
      <c r="E9" s="452" t="s">
        <v>195</v>
      </c>
      <c r="F9" s="452"/>
      <c r="G9" s="549" t="s">
        <v>163</v>
      </c>
      <c r="H9" s="549"/>
      <c r="I9" s="549" t="s">
        <v>162</v>
      </c>
      <c r="J9" s="549"/>
      <c r="K9" s="452" t="s">
        <v>195</v>
      </c>
      <c r="L9" s="452"/>
      <c r="M9" s="549" t="s">
        <v>163</v>
      </c>
      <c r="N9" s="549"/>
      <c r="O9" s="589" t="s">
        <v>162</v>
      </c>
      <c r="P9" s="589"/>
      <c r="Q9" s="452" t="s">
        <v>195</v>
      </c>
      <c r="R9" s="452"/>
      <c r="S9" s="549" t="s">
        <v>163</v>
      </c>
      <c r="T9" s="549"/>
      <c r="U9" s="589" t="s">
        <v>162</v>
      </c>
      <c r="V9" s="589"/>
      <c r="W9" s="452" t="s">
        <v>195</v>
      </c>
      <c r="X9" s="452"/>
      <c r="Y9" s="549" t="s">
        <v>163</v>
      </c>
      <c r="Z9" s="549"/>
      <c r="AA9" s="549" t="s">
        <v>162</v>
      </c>
      <c r="AB9" s="549"/>
      <c r="AC9" s="452" t="s">
        <v>195</v>
      </c>
      <c r="AD9" s="452"/>
      <c r="AE9" s="549" t="s">
        <v>163</v>
      </c>
      <c r="AF9" s="549"/>
      <c r="AG9" s="549" t="s">
        <v>162</v>
      </c>
      <c r="AH9" s="549"/>
      <c r="AI9" s="452" t="s">
        <v>195</v>
      </c>
      <c r="AJ9" s="452"/>
      <c r="AK9" s="549" t="s">
        <v>163</v>
      </c>
      <c r="AL9" s="549"/>
      <c r="AM9" s="549" t="s">
        <v>162</v>
      </c>
      <c r="AN9" s="549"/>
      <c r="AO9" s="452" t="s">
        <v>195</v>
      </c>
      <c r="AP9" s="452"/>
      <c r="AQ9" s="549" t="s">
        <v>163</v>
      </c>
      <c r="AR9" s="549"/>
      <c r="AS9" s="549" t="s">
        <v>162</v>
      </c>
      <c r="AT9" s="549"/>
      <c r="AU9" s="452" t="s">
        <v>195</v>
      </c>
      <c r="AV9" s="452"/>
      <c r="AW9" s="549" t="s">
        <v>163</v>
      </c>
      <c r="AX9" s="549"/>
      <c r="AY9" s="549" t="s">
        <v>162</v>
      </c>
      <c r="AZ9" s="549"/>
      <c r="BA9" s="452" t="s">
        <v>195</v>
      </c>
      <c r="BB9" s="452"/>
      <c r="BC9" s="549" t="s">
        <v>163</v>
      </c>
      <c r="BD9" s="549"/>
      <c r="BE9" s="549" t="s">
        <v>162</v>
      </c>
      <c r="BF9" s="549"/>
      <c r="BG9" s="452" t="s">
        <v>195</v>
      </c>
      <c r="BH9" s="452"/>
      <c r="BI9" s="549" t="s">
        <v>163</v>
      </c>
      <c r="BJ9" s="549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8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8">
        <v>0</v>
      </c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8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358">
        <v>0</v>
      </c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8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358">
        <v>0</v>
      </c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8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358">
        <v>0</v>
      </c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8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358">
        <v>0</v>
      </c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8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358">
        <v>0</v>
      </c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8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358">
        <v>0</v>
      </c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8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358">
        <v>0</v>
      </c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8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358">
        <v>0</v>
      </c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8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358">
        <v>0</v>
      </c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8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358">
        <v>0</v>
      </c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8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358">
        <v>0</v>
      </c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8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358">
        <v>0</v>
      </c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8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358">
        <v>0</v>
      </c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8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358">
        <v>0</v>
      </c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8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358">
        <v>0</v>
      </c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8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358">
        <v>0</v>
      </c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8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358">
        <v>0</v>
      </c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8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358">
        <v>0</v>
      </c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8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358">
        <v>0</v>
      </c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8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358">
        <v>0</v>
      </c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8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358">
        <v>0</v>
      </c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8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358">
        <v>0</v>
      </c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8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358">
        <v>0</v>
      </c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8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358">
        <v>0</v>
      </c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8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358">
        <v>0</v>
      </c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8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358">
        <v>0</v>
      </c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8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358">
        <v>0</v>
      </c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8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358">
        <v>0</v>
      </c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8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358">
        <v>0</v>
      </c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8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358">
        <v>0</v>
      </c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8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358">
        <v>0</v>
      </c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8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358">
        <v>0</v>
      </c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8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358">
        <v>0</v>
      </c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8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358">
        <v>0</v>
      </c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8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358">
        <v>0</v>
      </c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8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358">
        <v>0</v>
      </c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8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358">
        <v>0</v>
      </c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8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358">
        <v>0</v>
      </c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8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358">
        <v>0</v>
      </c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8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358">
        <v>0</v>
      </c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8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358">
        <v>0</v>
      </c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8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358">
        <v>1.34</v>
      </c>
      <c r="V53" s="266"/>
      <c r="W53" s="266"/>
      <c r="X53" s="266"/>
      <c r="Y53" s="266">
        <f t="shared" si="4"/>
        <v>1.34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8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358">
        <v>1.44</v>
      </c>
      <c r="V54" s="266"/>
      <c r="W54" s="266"/>
      <c r="X54" s="266"/>
      <c r="Y54" s="266">
        <f t="shared" si="4"/>
        <v>1.44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8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358">
        <v>3.09</v>
      </c>
      <c r="V55" s="266"/>
      <c r="W55" s="266"/>
      <c r="X55" s="266"/>
      <c r="Y55" s="266">
        <f t="shared" si="4"/>
        <v>3.09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8">
        <v>3.2</v>
      </c>
      <c r="P56" s="71"/>
      <c r="Q56" s="74"/>
      <c r="R56" s="74"/>
      <c r="S56" s="71">
        <f t="shared" si="2"/>
        <v>3.2</v>
      </c>
      <c r="T56" s="71">
        <f t="shared" si="3"/>
        <v>0</v>
      </c>
      <c r="U56" s="358">
        <v>1.03</v>
      </c>
      <c r="V56" s="266"/>
      <c r="W56" s="266"/>
      <c r="X56" s="266"/>
      <c r="Y56" s="266">
        <f t="shared" si="4"/>
        <v>1.03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8">
        <v>8.9700000000000006</v>
      </c>
      <c r="P57" s="71"/>
      <c r="Q57" s="74"/>
      <c r="R57" s="74"/>
      <c r="S57" s="71">
        <f t="shared" si="2"/>
        <v>8.9700000000000006</v>
      </c>
      <c r="T57" s="71">
        <f t="shared" si="3"/>
        <v>0</v>
      </c>
      <c r="U57" s="358">
        <v>4.33</v>
      </c>
      <c r="V57" s="266"/>
      <c r="W57" s="266"/>
      <c r="X57" s="266"/>
      <c r="Y57" s="266">
        <f t="shared" si="4"/>
        <v>4.33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8">
        <v>13.51</v>
      </c>
      <c r="P58" s="71"/>
      <c r="Q58" s="74"/>
      <c r="R58" s="74"/>
      <c r="S58" s="71">
        <f t="shared" si="2"/>
        <v>13.51</v>
      </c>
      <c r="T58" s="71">
        <f t="shared" si="3"/>
        <v>0</v>
      </c>
      <c r="U58" s="358">
        <v>4.95</v>
      </c>
      <c r="V58" s="266"/>
      <c r="W58" s="266"/>
      <c r="X58" s="266"/>
      <c r="Y58" s="266">
        <f t="shared" si="4"/>
        <v>4.95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8">
        <v>9.2799999999999994</v>
      </c>
      <c r="P59" s="71"/>
      <c r="Q59" s="74"/>
      <c r="R59" s="74"/>
      <c r="S59" s="71">
        <f t="shared" si="2"/>
        <v>9.2799999999999994</v>
      </c>
      <c r="T59" s="71">
        <f t="shared" si="3"/>
        <v>0</v>
      </c>
      <c r="U59" s="358">
        <v>6.29</v>
      </c>
      <c r="V59" s="266"/>
      <c r="W59" s="266"/>
      <c r="X59" s="266"/>
      <c r="Y59" s="266">
        <f t="shared" si="4"/>
        <v>6.29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8">
        <v>11.65</v>
      </c>
      <c r="P60" s="71"/>
      <c r="Q60" s="74"/>
      <c r="R60" s="74"/>
      <c r="S60" s="71">
        <f t="shared" si="2"/>
        <v>11.65</v>
      </c>
      <c r="T60" s="71">
        <f t="shared" si="3"/>
        <v>0</v>
      </c>
      <c r="U60" s="358">
        <v>10.210000000000001</v>
      </c>
      <c r="V60" s="266"/>
      <c r="W60" s="266"/>
      <c r="X60" s="266"/>
      <c r="Y60" s="266">
        <f t="shared" si="4"/>
        <v>10.210000000000001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8">
        <v>14.95</v>
      </c>
      <c r="P61" s="71"/>
      <c r="Q61" s="74"/>
      <c r="R61" s="74"/>
      <c r="S61" s="71">
        <f t="shared" si="2"/>
        <v>14.95</v>
      </c>
      <c r="T61" s="71">
        <f t="shared" si="3"/>
        <v>0</v>
      </c>
      <c r="U61" s="358">
        <v>8.9700000000000006</v>
      </c>
      <c r="V61" s="266"/>
      <c r="W61" s="266"/>
      <c r="X61" s="266"/>
      <c r="Y61" s="266">
        <f t="shared" si="4"/>
        <v>8.9700000000000006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8">
        <v>15.15</v>
      </c>
      <c r="P62" s="71"/>
      <c r="Q62" s="74"/>
      <c r="R62" s="74"/>
      <c r="S62" s="71">
        <f t="shared" si="2"/>
        <v>15.15</v>
      </c>
      <c r="T62" s="71">
        <f t="shared" si="3"/>
        <v>0</v>
      </c>
      <c r="U62" s="358">
        <v>8.76</v>
      </c>
      <c r="V62" s="266"/>
      <c r="W62" s="266"/>
      <c r="X62" s="266"/>
      <c r="Y62" s="266">
        <f t="shared" si="4"/>
        <v>8.76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8">
        <v>16.190000000000001</v>
      </c>
      <c r="P63" s="71"/>
      <c r="Q63" s="74"/>
      <c r="R63" s="74"/>
      <c r="S63" s="71">
        <f t="shared" si="2"/>
        <v>16.190000000000001</v>
      </c>
      <c r="T63" s="71">
        <f t="shared" si="3"/>
        <v>0</v>
      </c>
      <c r="U63" s="358">
        <v>11.75</v>
      </c>
      <c r="V63" s="266"/>
      <c r="W63" s="266"/>
      <c r="X63" s="266"/>
      <c r="Y63" s="266">
        <f t="shared" si="4"/>
        <v>11.75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8">
        <v>9.9</v>
      </c>
      <c r="P64" s="71"/>
      <c r="Q64" s="74"/>
      <c r="R64" s="74"/>
      <c r="S64" s="71">
        <f t="shared" si="2"/>
        <v>9.9</v>
      </c>
      <c r="T64" s="71">
        <f t="shared" si="3"/>
        <v>0</v>
      </c>
      <c r="U64" s="358">
        <v>13.92</v>
      </c>
      <c r="V64" s="266"/>
      <c r="W64" s="266"/>
      <c r="X64" s="266"/>
      <c r="Y64" s="266">
        <f t="shared" si="4"/>
        <v>13.92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8">
        <v>17.73</v>
      </c>
      <c r="P65" s="71"/>
      <c r="Q65" s="74"/>
      <c r="R65" s="74"/>
      <c r="S65" s="71">
        <f t="shared" si="2"/>
        <v>17.73</v>
      </c>
      <c r="T65" s="71">
        <f t="shared" si="3"/>
        <v>0</v>
      </c>
      <c r="U65" s="358">
        <v>15.46</v>
      </c>
      <c r="V65" s="266"/>
      <c r="W65" s="266"/>
      <c r="X65" s="266"/>
      <c r="Y65" s="266">
        <f t="shared" si="4"/>
        <v>15.46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8">
        <v>21.03</v>
      </c>
      <c r="P66" s="71"/>
      <c r="Q66" s="74"/>
      <c r="R66" s="74"/>
      <c r="S66" s="71">
        <f t="shared" si="2"/>
        <v>21.03</v>
      </c>
      <c r="T66" s="71">
        <f t="shared" si="3"/>
        <v>0</v>
      </c>
      <c r="U66" s="358">
        <v>13.71</v>
      </c>
      <c r="V66" s="266"/>
      <c r="W66" s="266"/>
      <c r="X66" s="266"/>
      <c r="Y66" s="266">
        <f t="shared" si="4"/>
        <v>13.71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8">
        <v>20.52</v>
      </c>
      <c r="P67" s="71"/>
      <c r="Q67" s="74"/>
      <c r="R67" s="74"/>
      <c r="S67" s="71">
        <f t="shared" si="2"/>
        <v>20.52</v>
      </c>
      <c r="T67" s="71">
        <f t="shared" si="3"/>
        <v>0</v>
      </c>
      <c r="U67" s="358">
        <v>9.7899999999999991</v>
      </c>
      <c r="V67" s="266"/>
      <c r="W67" s="266"/>
      <c r="X67" s="266"/>
      <c r="Y67" s="266">
        <f t="shared" si="4"/>
        <v>9.7899999999999991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8">
        <v>6.8</v>
      </c>
      <c r="P68" s="71"/>
      <c r="Q68" s="74"/>
      <c r="R68" s="74"/>
      <c r="S68" s="71">
        <f t="shared" si="2"/>
        <v>6.8</v>
      </c>
      <c r="T68" s="71">
        <f t="shared" si="3"/>
        <v>0</v>
      </c>
      <c r="U68" s="358">
        <v>8.35</v>
      </c>
      <c r="V68" s="266"/>
      <c r="W68" s="266"/>
      <c r="X68" s="266"/>
      <c r="Y68" s="266">
        <f t="shared" si="4"/>
        <v>8.35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8">
        <v>14.43</v>
      </c>
      <c r="P69" s="71"/>
      <c r="Q69" s="74"/>
      <c r="R69" s="74"/>
      <c r="S69" s="71">
        <f t="shared" si="2"/>
        <v>14.43</v>
      </c>
      <c r="T69" s="71">
        <f t="shared" si="3"/>
        <v>0</v>
      </c>
      <c r="U69" s="358">
        <v>8.14</v>
      </c>
      <c r="V69" s="266"/>
      <c r="W69" s="266"/>
      <c r="X69" s="266"/>
      <c r="Y69" s="266">
        <f t="shared" si="4"/>
        <v>8.14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8">
        <v>2.78</v>
      </c>
      <c r="P70" s="71"/>
      <c r="Q70" s="74"/>
      <c r="R70" s="74"/>
      <c r="S70" s="71">
        <f t="shared" si="2"/>
        <v>2.78</v>
      </c>
      <c r="T70" s="71">
        <f t="shared" si="3"/>
        <v>0</v>
      </c>
      <c r="U70" s="358">
        <v>1.03</v>
      </c>
      <c r="V70" s="266"/>
      <c r="W70" s="266"/>
      <c r="X70" s="266"/>
      <c r="Y70" s="266">
        <f t="shared" si="4"/>
        <v>1.03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8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358">
        <v>0.1</v>
      </c>
      <c r="V71" s="266"/>
      <c r="W71" s="266"/>
      <c r="X71" s="266"/>
      <c r="Y71" s="266">
        <f t="shared" si="4"/>
        <v>0.1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8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358">
        <v>0</v>
      </c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8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358">
        <v>0</v>
      </c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8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358">
        <v>0</v>
      </c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8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358">
        <v>0</v>
      </c>
      <c r="V75" s="266"/>
      <c r="W75" s="266"/>
      <c r="X75" s="266"/>
      <c r="Y75" s="266">
        <f t="shared" ref="Y75:Y106" si="21">U75+W75</f>
        <v>0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58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358">
        <v>0</v>
      </c>
      <c r="V76" s="266"/>
      <c r="W76" s="266"/>
      <c r="X76" s="266"/>
      <c r="Y76" s="266">
        <f t="shared" si="21"/>
        <v>0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58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358">
        <v>0</v>
      </c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58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358">
        <v>0</v>
      </c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58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358">
        <v>0</v>
      </c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58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358">
        <v>0</v>
      </c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58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358">
        <v>0</v>
      </c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58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358">
        <v>0</v>
      </c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58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358">
        <v>0</v>
      </c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58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358">
        <v>0</v>
      </c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58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358">
        <v>0</v>
      </c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58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358">
        <v>0</v>
      </c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58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358">
        <v>0</v>
      </c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58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358">
        <v>0</v>
      </c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58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358">
        <v>0</v>
      </c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58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358">
        <v>0</v>
      </c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58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358">
        <v>0</v>
      </c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58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358">
        <v>0</v>
      </c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58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358">
        <v>0</v>
      </c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58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358">
        <v>0</v>
      </c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58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358">
        <v>0</v>
      </c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58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358">
        <v>0</v>
      </c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58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358">
        <v>0</v>
      </c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58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358">
        <v>0</v>
      </c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58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358">
        <v>0</v>
      </c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58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358">
        <v>0</v>
      </c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58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358">
        <v>0</v>
      </c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58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358">
        <v>0</v>
      </c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58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358">
        <v>0</v>
      </c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58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358">
        <v>0</v>
      </c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58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358">
        <v>0</v>
      </c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58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358">
        <v>0</v>
      </c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21.03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21.03</v>
      </c>
      <c r="T107" s="152">
        <f t="shared" si="39"/>
        <v>0</v>
      </c>
      <c r="U107" s="152">
        <f t="shared" si="39"/>
        <v>15.46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15.46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>
        <f t="shared" ref="O109:AF109" si="50">AVERAGE(O11:O106)</f>
        <v>1.9384375000000003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1.9384375000000003</v>
      </c>
      <c r="T109" s="152">
        <f t="shared" si="50"/>
        <v>0</v>
      </c>
      <c r="U109" s="152">
        <f t="shared" si="50"/>
        <v>1.3818749999999997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1.3818749999999997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84" t="s">
        <v>136</v>
      </c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6"/>
      <c r="U112" s="116"/>
      <c r="V112" s="116"/>
    </row>
    <row r="113" spans="9:22">
      <c r="I113" s="481" t="s">
        <v>179</v>
      </c>
      <c r="J113" s="481"/>
      <c r="K113" s="577"/>
      <c r="L113" s="577"/>
      <c r="M113" s="483" t="s">
        <v>180</v>
      </c>
      <c r="N113" s="483"/>
      <c r="O113" s="483"/>
      <c r="P113" s="483"/>
      <c r="Q113" s="483"/>
      <c r="R113" s="483"/>
      <c r="S113" s="483"/>
      <c r="T113" s="483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abSelected="1" topLeftCell="A40" workbookViewId="0">
      <selection activeCell="H47" sqref="H47:H74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90" t="s">
        <v>240</v>
      </c>
      <c r="D1" s="590"/>
      <c r="E1" s="590" t="s">
        <v>241</v>
      </c>
      <c r="F1" s="590"/>
      <c r="G1" s="590" t="s">
        <v>242</v>
      </c>
      <c r="H1" s="590"/>
      <c r="I1" s="590" t="s">
        <v>248</v>
      </c>
      <c r="J1" s="590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1180</v>
      </c>
      <c r="H3" s="149">
        <f>G3</f>
        <v>1180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1180</v>
      </c>
      <c r="H4" s="149">
        <f t="shared" ref="H4:H46" si="0">G4</f>
        <v>1180</v>
      </c>
      <c r="I4" s="184">
        <v>365</v>
      </c>
      <c r="J4" s="136">
        <f t="shared" ref="J4:J46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1180</v>
      </c>
      <c r="H5" s="149">
        <f t="shared" si="0"/>
        <v>1180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1180</v>
      </c>
      <c r="H6" s="149">
        <f t="shared" si="0"/>
        <v>1180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1180</v>
      </c>
      <c r="H7" s="149">
        <f t="shared" si="0"/>
        <v>1180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1180</v>
      </c>
      <c r="H8" s="149">
        <f t="shared" si="0"/>
        <v>1180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1180</v>
      </c>
      <c r="H9" s="149">
        <f t="shared" si="0"/>
        <v>1180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1180</v>
      </c>
      <c r="H10" s="149">
        <f t="shared" si="0"/>
        <v>1180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1180</v>
      </c>
      <c r="H11" s="149">
        <f t="shared" si="0"/>
        <v>1180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1180</v>
      </c>
      <c r="H12" s="149">
        <f t="shared" si="0"/>
        <v>1180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1180</v>
      </c>
      <c r="H13" s="149">
        <f t="shared" si="0"/>
        <v>1180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1180</v>
      </c>
      <c r="H14" s="149">
        <f t="shared" si="0"/>
        <v>1180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1180</v>
      </c>
      <c r="H15" s="149">
        <f t="shared" si="0"/>
        <v>1180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1180</v>
      </c>
      <c r="H16" s="149">
        <f t="shared" si="0"/>
        <v>1180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1180</v>
      </c>
      <c r="H17" s="149">
        <f t="shared" si="0"/>
        <v>1180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1180</v>
      </c>
      <c r="H18" s="149">
        <f t="shared" si="0"/>
        <v>1180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1215</v>
      </c>
      <c r="H19" s="149">
        <f t="shared" si="0"/>
        <v>1215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1215</v>
      </c>
      <c r="H20" s="149">
        <f t="shared" si="0"/>
        <v>1215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1215</v>
      </c>
      <c r="H21" s="149">
        <f t="shared" si="0"/>
        <v>1215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1215</v>
      </c>
      <c r="H22" s="149">
        <f t="shared" si="0"/>
        <v>1215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1215</v>
      </c>
      <c r="H23" s="149">
        <f t="shared" si="0"/>
        <v>1215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1215</v>
      </c>
      <c r="H24" s="149">
        <f t="shared" si="0"/>
        <v>1215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1215</v>
      </c>
      <c r="H25" s="149">
        <f t="shared" si="0"/>
        <v>1215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1215</v>
      </c>
      <c r="H26" s="149">
        <f t="shared" si="0"/>
        <v>1215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1215</v>
      </c>
      <c r="H27" s="149">
        <f t="shared" si="0"/>
        <v>1215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1215</v>
      </c>
      <c r="H28" s="149">
        <f t="shared" si="0"/>
        <v>1215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1215</v>
      </c>
      <c r="H29" s="149">
        <f t="shared" si="0"/>
        <v>1215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1215</v>
      </c>
      <c r="H30" s="149">
        <f t="shared" si="0"/>
        <v>1215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1215</v>
      </c>
      <c r="H31" s="149">
        <f t="shared" si="0"/>
        <v>1215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1215</v>
      </c>
      <c r="H32" s="149">
        <f t="shared" si="0"/>
        <v>1215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1215</v>
      </c>
      <c r="H33" s="149">
        <f t="shared" si="0"/>
        <v>1215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1215</v>
      </c>
      <c r="H34" s="149">
        <f t="shared" si="0"/>
        <v>1215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1215</v>
      </c>
      <c r="H35" s="149">
        <f t="shared" si="0"/>
        <v>1215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1215</v>
      </c>
      <c r="H36" s="149">
        <f t="shared" si="0"/>
        <v>1215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1215</v>
      </c>
      <c r="H37" s="149">
        <f t="shared" si="0"/>
        <v>1215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1215</v>
      </c>
      <c r="H38" s="149">
        <f t="shared" si="0"/>
        <v>1215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247.40625</v>
      </c>
      <c r="E39" s="183">
        <v>400</v>
      </c>
      <c r="F39" s="179">
        <f>'OA&amp;GRIDCO'!HQ47</f>
        <v>400</v>
      </c>
      <c r="G39" s="182">
        <v>1215</v>
      </c>
      <c r="H39" s="149">
        <f t="shared" si="0"/>
        <v>1215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247.40625</v>
      </c>
      <c r="E40" s="183">
        <v>400</v>
      </c>
      <c r="F40" s="179">
        <f>'OA&amp;GRIDCO'!HQ48</f>
        <v>400</v>
      </c>
      <c r="G40" s="182">
        <v>1215</v>
      </c>
      <c r="H40" s="149">
        <f t="shared" si="0"/>
        <v>1215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247.40625</v>
      </c>
      <c r="E41" s="183">
        <v>400</v>
      </c>
      <c r="F41" s="179">
        <f>'OA&amp;GRIDCO'!HQ49</f>
        <v>400</v>
      </c>
      <c r="G41" s="182">
        <v>1215</v>
      </c>
      <c r="H41" s="149">
        <f t="shared" si="0"/>
        <v>1215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247.40625</v>
      </c>
      <c r="E42" s="183">
        <v>400</v>
      </c>
      <c r="F42" s="179">
        <f>'OA&amp;GRIDCO'!HQ50</f>
        <v>400</v>
      </c>
      <c r="G42" s="182">
        <v>1215</v>
      </c>
      <c r="H42" s="149">
        <f t="shared" si="0"/>
        <v>1215</v>
      </c>
      <c r="I42" s="184">
        <v>365</v>
      </c>
      <c r="J42" s="136">
        <f t="shared" si="1"/>
        <v>365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247.40625</v>
      </c>
      <c r="E43" s="183">
        <v>400</v>
      </c>
      <c r="F43" s="179">
        <f>'OA&amp;GRIDCO'!HQ51</f>
        <v>370</v>
      </c>
      <c r="G43" s="182">
        <v>1215</v>
      </c>
      <c r="H43" s="149">
        <f t="shared" si="0"/>
        <v>1215</v>
      </c>
      <c r="I43" s="184">
        <v>365</v>
      </c>
      <c r="J43" s="136">
        <f t="shared" si="1"/>
        <v>365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194.90625</v>
      </c>
      <c r="E44" s="183">
        <v>400</v>
      </c>
      <c r="F44" s="179">
        <f>'OA&amp;GRIDCO'!HQ52</f>
        <v>340</v>
      </c>
      <c r="G44" s="182">
        <v>1215</v>
      </c>
      <c r="H44" s="149">
        <f t="shared" si="0"/>
        <v>1215</v>
      </c>
      <c r="I44" s="184">
        <v>365</v>
      </c>
      <c r="J44" s="136">
        <f t="shared" si="1"/>
        <v>365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142.40625000000003</v>
      </c>
      <c r="E45" s="183">
        <v>400</v>
      </c>
      <c r="F45" s="179">
        <f>'OA&amp;GRIDCO'!HQ53</f>
        <v>310</v>
      </c>
      <c r="G45" s="182">
        <v>1215</v>
      </c>
      <c r="H45" s="149">
        <f t="shared" si="0"/>
        <v>1215</v>
      </c>
      <c r="I45" s="184">
        <v>365</v>
      </c>
      <c r="J45" s="136">
        <f t="shared" si="1"/>
        <v>365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97.628865979381459</v>
      </c>
      <c r="E46" s="183">
        <v>400</v>
      </c>
      <c r="F46" s="179">
        <f>'OA&amp;GRIDCO'!HQ54</f>
        <v>280</v>
      </c>
      <c r="G46" s="182">
        <v>1215</v>
      </c>
      <c r="H46" s="389">
        <f t="shared" si="0"/>
        <v>1215</v>
      </c>
      <c r="I46" s="184">
        <v>365</v>
      </c>
      <c r="J46" s="392">
        <f t="shared" si="1"/>
        <v>365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97.628865979381459</v>
      </c>
      <c r="E47" s="183">
        <v>400</v>
      </c>
      <c r="F47" s="179">
        <f>'OA&amp;GRIDCO'!HQ55</f>
        <v>280</v>
      </c>
      <c r="G47" s="182">
        <v>1215</v>
      </c>
      <c r="H47" s="389">
        <v>1155</v>
      </c>
      <c r="I47" s="184">
        <v>365</v>
      </c>
      <c r="J47" s="392">
        <v>345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97.628865979381459</v>
      </c>
      <c r="E48" s="183">
        <v>400</v>
      </c>
      <c r="F48" s="179">
        <f>'OA&amp;GRIDCO'!HQ56</f>
        <v>280</v>
      </c>
      <c r="G48" s="182">
        <v>1215</v>
      </c>
      <c r="H48" s="389">
        <v>1095</v>
      </c>
      <c r="I48" s="184">
        <v>365</v>
      </c>
      <c r="J48" s="392">
        <v>325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97.628865979381459</v>
      </c>
      <c r="E49" s="183">
        <v>400</v>
      </c>
      <c r="F49" s="179">
        <f>'OA&amp;GRIDCO'!HQ57</f>
        <v>280</v>
      </c>
      <c r="G49" s="182">
        <v>1215</v>
      </c>
      <c r="H49" s="389">
        <v>1035</v>
      </c>
      <c r="I49" s="184">
        <v>365</v>
      </c>
      <c r="J49" s="392">
        <v>305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97.628865979381459</v>
      </c>
      <c r="E50" s="183">
        <v>400</v>
      </c>
      <c r="F50" s="179">
        <f>'OA&amp;GRIDCO'!HQ58</f>
        <v>280</v>
      </c>
      <c r="G50" s="182">
        <v>1215</v>
      </c>
      <c r="H50" s="389">
        <v>975</v>
      </c>
      <c r="I50" s="184">
        <v>365</v>
      </c>
      <c r="J50" s="392">
        <v>285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97.628865979381459</v>
      </c>
      <c r="E51" s="183">
        <v>400</v>
      </c>
      <c r="F51" s="179">
        <f>'OA&amp;GRIDCO'!HQ59</f>
        <v>280</v>
      </c>
      <c r="G51" s="182">
        <v>1215</v>
      </c>
      <c r="H51" s="389">
        <v>915</v>
      </c>
      <c r="I51" s="184">
        <v>345</v>
      </c>
      <c r="J51" s="392">
        <v>265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97.628865979381459</v>
      </c>
      <c r="E52" s="183">
        <v>400</v>
      </c>
      <c r="F52" s="179">
        <f>'OA&amp;GRIDCO'!HQ60</f>
        <v>280</v>
      </c>
      <c r="G52" s="182">
        <v>1215</v>
      </c>
      <c r="H52" s="389">
        <v>855</v>
      </c>
      <c r="I52" s="184">
        <v>330</v>
      </c>
      <c r="J52" s="392">
        <v>246.25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97.628865979381459</v>
      </c>
      <c r="E53" s="183">
        <v>400</v>
      </c>
      <c r="F53" s="179">
        <f>'OA&amp;GRIDCO'!HQ61</f>
        <v>280</v>
      </c>
      <c r="G53" s="182">
        <v>1215</v>
      </c>
      <c r="H53" s="389">
        <v>795</v>
      </c>
      <c r="I53" s="184">
        <v>330</v>
      </c>
      <c r="J53" s="392">
        <v>246.25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97.628865979381459</v>
      </c>
      <c r="E54" s="183">
        <v>400</v>
      </c>
      <c r="F54" s="179">
        <f>'OA&amp;GRIDCO'!HQ62</f>
        <v>280</v>
      </c>
      <c r="G54" s="182">
        <v>1215</v>
      </c>
      <c r="H54" s="389">
        <v>735</v>
      </c>
      <c r="I54" s="184">
        <v>330</v>
      </c>
      <c r="J54" s="392">
        <v>246.25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97.628865979381459</v>
      </c>
      <c r="E55" s="183">
        <v>400</v>
      </c>
      <c r="F55" s="179">
        <f>'OA&amp;GRIDCO'!HQ63</f>
        <v>280</v>
      </c>
      <c r="G55" s="182">
        <v>1215</v>
      </c>
      <c r="H55" s="389">
        <v>684.25</v>
      </c>
      <c r="I55" s="184">
        <v>330</v>
      </c>
      <c r="J55" s="392">
        <v>246.25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97.628865979381459</v>
      </c>
      <c r="E56" s="183">
        <v>400</v>
      </c>
      <c r="F56" s="179">
        <f>'OA&amp;GRIDCO'!HQ64</f>
        <v>280</v>
      </c>
      <c r="G56" s="182">
        <v>1215</v>
      </c>
      <c r="H56" s="389">
        <v>684.25</v>
      </c>
      <c r="I56" s="184">
        <v>330</v>
      </c>
      <c r="J56" s="392">
        <v>246.25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97.628865979381459</v>
      </c>
      <c r="E57" s="183">
        <v>400</v>
      </c>
      <c r="F57" s="179">
        <f>'OA&amp;GRIDCO'!HQ65</f>
        <v>280</v>
      </c>
      <c r="G57" s="182">
        <v>1215</v>
      </c>
      <c r="H57" s="389">
        <v>684.25</v>
      </c>
      <c r="I57" s="184">
        <v>330</v>
      </c>
      <c r="J57" s="392">
        <v>246.25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97.628865979381459</v>
      </c>
      <c r="E58" s="183">
        <v>400</v>
      </c>
      <c r="F58" s="179">
        <f>'OA&amp;GRIDCO'!HQ66</f>
        <v>280</v>
      </c>
      <c r="G58" s="182">
        <v>1215</v>
      </c>
      <c r="H58" s="389">
        <v>684.25</v>
      </c>
      <c r="I58" s="184">
        <v>330</v>
      </c>
      <c r="J58" s="392">
        <v>246.25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97.628865979381459</v>
      </c>
      <c r="E59" s="183">
        <v>400</v>
      </c>
      <c r="F59" s="179">
        <f>'OA&amp;GRIDCO'!HQ67</f>
        <v>280</v>
      </c>
      <c r="G59" s="182">
        <v>1215</v>
      </c>
      <c r="H59" s="389">
        <v>684.25</v>
      </c>
      <c r="I59" s="184">
        <v>330</v>
      </c>
      <c r="J59" s="392">
        <v>246.25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97.628865979381459</v>
      </c>
      <c r="E60" s="183">
        <v>400</v>
      </c>
      <c r="F60" s="179">
        <f>'OA&amp;GRIDCO'!HQ68</f>
        <v>280</v>
      </c>
      <c r="G60" s="182">
        <v>1215</v>
      </c>
      <c r="H60" s="389">
        <v>684.25</v>
      </c>
      <c r="I60" s="184">
        <v>330</v>
      </c>
      <c r="J60" s="392">
        <v>246.25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97.628865979381459</v>
      </c>
      <c r="E61" s="183">
        <v>400</v>
      </c>
      <c r="F61" s="179">
        <f>'OA&amp;GRIDCO'!HQ69</f>
        <v>280</v>
      </c>
      <c r="G61" s="182">
        <v>1215</v>
      </c>
      <c r="H61" s="389">
        <v>744.25</v>
      </c>
      <c r="I61" s="184">
        <v>330</v>
      </c>
      <c r="J61" s="392">
        <v>246.25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97.628865979381459</v>
      </c>
      <c r="E62" s="183">
        <v>400</v>
      </c>
      <c r="F62" s="179">
        <f>'OA&amp;GRIDCO'!HQ70</f>
        <v>280</v>
      </c>
      <c r="G62" s="182">
        <v>1215</v>
      </c>
      <c r="H62" s="389">
        <v>804.25</v>
      </c>
      <c r="I62" s="184">
        <v>330</v>
      </c>
      <c r="J62" s="392">
        <v>246.25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97.628865979381459</v>
      </c>
      <c r="E63" s="183">
        <v>400</v>
      </c>
      <c r="F63" s="179">
        <f>'OA&amp;GRIDCO'!HQ71</f>
        <v>280</v>
      </c>
      <c r="G63" s="182">
        <v>1215</v>
      </c>
      <c r="H63" s="389">
        <v>804.25</v>
      </c>
      <c r="I63" s="184">
        <v>330</v>
      </c>
      <c r="J63" s="392">
        <v>246.25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97.628865979381459</v>
      </c>
      <c r="E64" s="183">
        <v>400</v>
      </c>
      <c r="F64" s="179">
        <f>'OA&amp;GRIDCO'!HQ72</f>
        <v>280</v>
      </c>
      <c r="G64" s="182">
        <v>1215</v>
      </c>
      <c r="H64" s="389">
        <v>804.25</v>
      </c>
      <c r="I64" s="184">
        <v>330</v>
      </c>
      <c r="J64" s="392">
        <v>246.25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97.628865979381459</v>
      </c>
      <c r="E65" s="183">
        <v>400</v>
      </c>
      <c r="F65" s="179">
        <f>'OA&amp;GRIDCO'!HQ73</f>
        <v>280</v>
      </c>
      <c r="G65" s="182">
        <v>1215</v>
      </c>
      <c r="H65" s="389">
        <v>804.25</v>
      </c>
      <c r="I65" s="184">
        <v>330</v>
      </c>
      <c r="J65" s="392">
        <v>246.25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97.628865979381459</v>
      </c>
      <c r="E66" s="183">
        <v>400</v>
      </c>
      <c r="F66" s="179">
        <f>'OA&amp;GRIDCO'!HQ74</f>
        <v>280</v>
      </c>
      <c r="G66" s="182">
        <v>1215</v>
      </c>
      <c r="H66" s="389">
        <v>804.25</v>
      </c>
      <c r="I66" s="184">
        <v>330</v>
      </c>
      <c r="J66" s="392">
        <v>246.25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97.628865979381459</v>
      </c>
      <c r="E67" s="183">
        <v>400</v>
      </c>
      <c r="F67" s="179">
        <f>'OA&amp;GRIDCO'!HQ75</f>
        <v>280</v>
      </c>
      <c r="G67" s="182">
        <v>1215</v>
      </c>
      <c r="H67" s="389">
        <v>804.25</v>
      </c>
      <c r="I67" s="184">
        <v>330</v>
      </c>
      <c r="J67" s="392">
        <v>246.25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97.628865979381459</v>
      </c>
      <c r="E68" s="183">
        <v>400</v>
      </c>
      <c r="F68" s="179">
        <f>'OA&amp;GRIDCO'!HQ76</f>
        <v>280</v>
      </c>
      <c r="G68" s="182">
        <v>1215</v>
      </c>
      <c r="H68" s="389">
        <v>804.25</v>
      </c>
      <c r="I68" s="184">
        <v>330</v>
      </c>
      <c r="J68" s="392">
        <v>246.25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97.628865979381459</v>
      </c>
      <c r="E69" s="183">
        <v>400</v>
      </c>
      <c r="F69" s="179">
        <f>'OA&amp;GRIDCO'!HQ77</f>
        <v>280</v>
      </c>
      <c r="G69" s="182">
        <v>1215</v>
      </c>
      <c r="H69" s="389">
        <v>864.25</v>
      </c>
      <c r="I69" s="184">
        <v>330</v>
      </c>
      <c r="J69" s="392">
        <v>246.25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150.12886597938146</v>
      </c>
      <c r="E70" s="183">
        <v>400</v>
      </c>
      <c r="F70" s="179">
        <f>'OA&amp;GRIDCO'!HQ78</f>
        <v>310</v>
      </c>
      <c r="G70" s="182">
        <v>1215</v>
      </c>
      <c r="H70" s="389">
        <v>924.25</v>
      </c>
      <c r="I70" s="184">
        <v>330</v>
      </c>
      <c r="J70" s="392">
        <v>266.25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202.62886597938143</v>
      </c>
      <c r="E71" s="183">
        <v>400</v>
      </c>
      <c r="F71" s="179">
        <f>'OA&amp;GRIDCO'!HQ79</f>
        <v>340</v>
      </c>
      <c r="G71" s="182">
        <v>1215</v>
      </c>
      <c r="H71" s="389">
        <v>984.25</v>
      </c>
      <c r="I71" s="184">
        <v>330</v>
      </c>
      <c r="J71" s="392">
        <v>286.25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247.40586597938142</v>
      </c>
      <c r="E72" s="183">
        <v>400</v>
      </c>
      <c r="F72" s="179">
        <f>'OA&amp;GRIDCO'!HQ80</f>
        <v>370</v>
      </c>
      <c r="G72" s="182">
        <v>1215</v>
      </c>
      <c r="H72" s="389">
        <v>1044.25</v>
      </c>
      <c r="I72" s="184">
        <v>330</v>
      </c>
      <c r="J72" s="392">
        <v>306.25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1215</v>
      </c>
      <c r="H73" s="389">
        <v>1104.25</v>
      </c>
      <c r="I73" s="184">
        <v>330</v>
      </c>
      <c r="J73" s="392">
        <v>326.26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1215</v>
      </c>
      <c r="H74" s="389">
        <v>1164.25</v>
      </c>
      <c r="I74" s="184">
        <v>330</v>
      </c>
      <c r="J74" s="392">
        <v>330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1215</v>
      </c>
      <c r="H75" s="149">
        <f t="shared" ref="H75:H98" si="2">G75</f>
        <v>1215</v>
      </c>
      <c r="I75" s="184">
        <v>330</v>
      </c>
      <c r="J75" s="136">
        <f t="shared" ref="J75:J98" si="3">I75</f>
        <v>330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1215</v>
      </c>
      <c r="H76" s="149">
        <f t="shared" si="2"/>
        <v>1215</v>
      </c>
      <c r="I76" s="184">
        <v>330</v>
      </c>
      <c r="J76" s="136">
        <f t="shared" si="3"/>
        <v>330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1215</v>
      </c>
      <c r="H77" s="149">
        <f t="shared" si="2"/>
        <v>1215</v>
      </c>
      <c r="I77" s="184">
        <v>330</v>
      </c>
      <c r="J77" s="136">
        <f t="shared" si="3"/>
        <v>330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1215</v>
      </c>
      <c r="H78" s="149">
        <f t="shared" si="2"/>
        <v>1215</v>
      </c>
      <c r="I78" s="184">
        <v>330</v>
      </c>
      <c r="J78" s="136">
        <f t="shared" si="3"/>
        <v>330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1215</v>
      </c>
      <c r="H79" s="149">
        <f t="shared" si="2"/>
        <v>1215</v>
      </c>
      <c r="I79" s="184">
        <v>330</v>
      </c>
      <c r="J79" s="136">
        <f t="shared" si="3"/>
        <v>330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1215</v>
      </c>
      <c r="H80" s="149">
        <f t="shared" si="2"/>
        <v>1215</v>
      </c>
      <c r="I80" s="184">
        <v>330</v>
      </c>
      <c r="J80" s="136">
        <f t="shared" si="3"/>
        <v>330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1215</v>
      </c>
      <c r="H81" s="149">
        <f t="shared" si="2"/>
        <v>1215</v>
      </c>
      <c r="I81" s="184">
        <v>330</v>
      </c>
      <c r="J81" s="136">
        <f t="shared" si="3"/>
        <v>330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1215</v>
      </c>
      <c r="H82" s="149">
        <f t="shared" si="2"/>
        <v>1215</v>
      </c>
      <c r="I82" s="184">
        <v>330</v>
      </c>
      <c r="J82" s="136">
        <f t="shared" si="3"/>
        <v>330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1195</v>
      </c>
      <c r="H83" s="149">
        <f t="shared" si="2"/>
        <v>1195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1195</v>
      </c>
      <c r="H84" s="149">
        <f t="shared" si="2"/>
        <v>1195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1195</v>
      </c>
      <c r="H85" s="149">
        <f t="shared" si="2"/>
        <v>1195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1195</v>
      </c>
      <c r="H86" s="149">
        <f t="shared" si="2"/>
        <v>1195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1195</v>
      </c>
      <c r="H87" s="149">
        <f t="shared" si="2"/>
        <v>1195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1195</v>
      </c>
      <c r="H88" s="149">
        <f t="shared" si="2"/>
        <v>1195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1195</v>
      </c>
      <c r="H89" s="149">
        <f t="shared" si="2"/>
        <v>1195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1195</v>
      </c>
      <c r="H90" s="149">
        <f t="shared" si="2"/>
        <v>1195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1195</v>
      </c>
      <c r="H91" s="149">
        <f t="shared" si="2"/>
        <v>1195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194.90625</v>
      </c>
      <c r="E92" s="183">
        <v>565</v>
      </c>
      <c r="F92" s="179">
        <f>'OA&amp;GRIDCO'!HQ100</f>
        <v>565</v>
      </c>
      <c r="G92" s="182">
        <v>1195</v>
      </c>
      <c r="H92" s="149">
        <f t="shared" si="2"/>
        <v>1195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142.40625000000003</v>
      </c>
      <c r="E93" s="183">
        <v>565</v>
      </c>
      <c r="F93" s="179">
        <f>'OA&amp;GRIDCO'!HQ101</f>
        <v>565</v>
      </c>
      <c r="G93" s="182">
        <v>1195</v>
      </c>
      <c r="H93" s="149">
        <f t="shared" si="2"/>
        <v>1195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97.628865979381459</v>
      </c>
      <c r="E94" s="183">
        <v>565</v>
      </c>
      <c r="F94" s="179">
        <f>'OA&amp;GRIDCO'!HQ102</f>
        <v>565</v>
      </c>
      <c r="G94" s="182">
        <v>1195</v>
      </c>
      <c r="H94" s="149">
        <f t="shared" si="2"/>
        <v>1195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97.628865979381459</v>
      </c>
      <c r="E95" s="183">
        <v>565</v>
      </c>
      <c r="F95" s="179">
        <f>'OA&amp;GRIDCO'!HQ103</f>
        <v>565</v>
      </c>
      <c r="G95" s="182">
        <v>1195</v>
      </c>
      <c r="H95" s="149">
        <f t="shared" si="2"/>
        <v>1195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97.628865979381459</v>
      </c>
      <c r="E96" s="183">
        <v>565</v>
      </c>
      <c r="F96" s="179">
        <f>'OA&amp;GRIDCO'!HQ104</f>
        <v>565</v>
      </c>
      <c r="G96" s="182">
        <v>1195</v>
      </c>
      <c r="H96" s="149">
        <f t="shared" si="2"/>
        <v>1195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97.628865979381459</v>
      </c>
      <c r="E97" s="183">
        <v>565</v>
      </c>
      <c r="F97" s="179">
        <f>'OA&amp;GRIDCO'!HQ105</f>
        <v>565</v>
      </c>
      <c r="G97" s="182">
        <v>1195</v>
      </c>
      <c r="H97" s="149">
        <f t="shared" si="2"/>
        <v>1195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150.12886597938146</v>
      </c>
      <c r="E98" s="183">
        <v>565</v>
      </c>
      <c r="F98" s="179">
        <f>'OA&amp;GRIDCO'!HQ106</f>
        <v>565</v>
      </c>
      <c r="G98" s="182">
        <v>1195</v>
      </c>
      <c r="H98" s="149">
        <f t="shared" si="2"/>
        <v>1195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2026-08-31T17:17:41Z</dcterms:modified>
</cp:coreProperties>
</file>