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5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G107" i="2" l="1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<sst xmlns="http://schemas.openxmlformats.org/spreadsheetml/2006/main" count="2282" uniqueCount="416">
  <si>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</si>
  <si>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</si>
  <si>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</si>
  <si>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</si>
  <si>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</si>
  <si>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</si>
  <si>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</si>
  <si>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</si>
  <si>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</si>
  <si>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</si>
  <si>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</si>
  <si>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</si>
  <si>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</si>
  <si>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</si>
  <si>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</si>
  <si>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</si>
  <si>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</si>
  <si>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</si>
  <si>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</si>
  <si>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</si>
  <si>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</si>
  <si>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</si>
  <si>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</si>
  <si>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</si>
  <si>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</si>
  <si>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</si>
  <si>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</si>
  <si>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</si>
  <si>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</si>
  <si>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</si>
  <si>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</si>
  <si>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</si>
  <si>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</si>
  <si>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</si>
  <si>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</si>
  <si>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</si>
  <si>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</si>
  <si>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</si>
  <si>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</si>
  <si>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</si>
  <si>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</si>
  <si>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</si>
  <si>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</si>
  <si>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</si>
  <si>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</si>
  <si>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</si>
  <si>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</si>
  <si>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</si>
  <si>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</si>
  <si>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</si>
  <si>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</si>
  <si>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</si>
  <si>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</si>
  <si>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</si>
  <si>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</si>
  <si>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</si>
  <si>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</si>
  <si>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</si>
  <si>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</si>
  <si>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</si>
  <si>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</si>
  <si>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</si>
  <si>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</si>
  <si>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</si>
  <si>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</si>
  <si>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</si>
  <si>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</si>
  <si>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</si>
  <si>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</si>
  <si>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</si>
  <si>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</si>
  <si>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</si>
  <si>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</si>
  <si>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</si>
  <si>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</si>
  <si>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</si>
  <si>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</si>
  <si>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</si>
  <si>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</si>
  <si>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</si>
  <si>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</si>
  <si>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</si>
  <si>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</si>
  <si>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</si>
  <si>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</si>
  <si>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</si>
  <si>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</si>
  <si>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</si>
  <si>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</si>
  <si>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</si>
  <si>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</si>
  <si>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</si>
  <si>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</si>
  <si>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</si>
  <si>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</si>
  <si>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</si>
  <si>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</si>
  <si>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</si>
  <si>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</si>
  <si>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</si>
  <si>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</si>
  <si>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</si>
  <si>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</si>
  <si>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</si>
  <si>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</si>
  <si>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</si>
  <si>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</si>
  <si>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</si>
  <si>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</si>
  <si>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</si>
  <si>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</si>
  <si>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</si>
  <si>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</si>
  <si>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</si>
  <si>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</si>
  <si>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</si>
  <si>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</si>
  <si>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</si>
  <si>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</si>
  <si>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</si>
  <si>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</si>
  <si>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</si>
  <si>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</si>
  <si>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</si>
  <si>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</si>
  <si>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</si>
  <si>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</si>
  <si>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</si>
  <si>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</si>
  <si>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</si>
  <si>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</si>
  <si>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</si>
  <si>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</si>
  <si>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</si>
  <si>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</si>
  <si>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</si>
  <si>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</si>
  <si>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</si>
  <si>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</si>
  <si>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</si>
  <si>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</si>
  <si>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</si>
  <si>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</si>
  <si>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</si>
  <si>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</si>
  <si>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</si>
  <si>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</si>
  <si>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</si>
  <si>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</si>
  <si>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</si>
  <si>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</si>
  <si>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</si>
  <si>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</si>
  <si>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</si>
  <si>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</si>
  <si>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</si>
  <si>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</si>
  <si>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</si>
  <si>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</si>
  <si>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</si>
  <si>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</si>
  <si>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</si>
  <si>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</si>
  <si>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</si>
  <si>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</si>
  <si>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</si>
  <si>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</si>
  <si>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</si>
  <si>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</si>
  <si>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</si>
  <si>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</si>
  <si>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</si>
  <si>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</si>
  <si>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</si>
  <si>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</si>
  <si>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</si>
  <si>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</si>
  <si>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</si>
  <si>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</si>
  <si>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</si>
  <si>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</si>
  <si>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</si>
  <si>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</si>
  <si>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</si>
  <si>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</si>
  <si>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</si>
  <si>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</si>
  <si>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</si>
  <si>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</si>
  <si>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</si>
  <si>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</si>
  <si>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</si>
  <si>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</si>
  <si>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</si>
  <si>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</si>
  <si>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</si>
  <si>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</si>
  <si>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</si>
  <si>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</si>
  <si>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</si>
  <si>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</si>
  <si>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</si>
  <si>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</si>
  <si>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</si>
  <si>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</si>
  <si>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</si>
  <si>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</si>
  <si>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</si>
  <si>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</si>
  <si>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</si>
  <si>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</si>
  <si>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</si>
  <si>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</si>
  <si>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</si>
  <si>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</si>
  <si>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</si>
  <si>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</si>
  <si>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</si>
  <si>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</si>
  <si>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</si>
  <si>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</si>
  <si>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</si>
  <si>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</si>
  <si>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</si>
  <si>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</si>
  <si>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</si>
  <si>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</si>
  <si>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</si>
  <si>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</si>
  <si>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</si>
  <si>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</si>
  <si>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</si>
  <si>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</si>
  <si>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</si>
  <si>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</si>
  <si>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</si>
  <si>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</si>
  <si>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</si>
  <si>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</si>
  <si>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</si>
  <si>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</si>
  <si>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</si>
  <si>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</si>
  <si>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</si>
  <si>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</si>
  <si>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</si>
  <si>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</si>
  <si>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</si>
  <si>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</si>
  <si>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</si>
  <si>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</si>
  <si>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</si>
  <si>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</si>
  <si>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</si>
  <si>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</si>
  <si>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</si>
  <si>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</si>
  <si>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</si>
  <si>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</si>
  <si>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</si>
  <si>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</si>
  <si>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</si>
  <si>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</si>
  <si>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</si>
  <si>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</si>
  <si>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</si>
  <si>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</si>
  <si>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</si>
  <si>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</si>
  <si>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</si>
  <si>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</si>
  <si>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</si>
  <si>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</si>
  <si>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</si>
  <si>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</si>
  <si>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</si>
  <si>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</si>
  <si>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</si>
  <si>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</si>
  <si>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</si>
  <si>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</si>
  <si>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</si>
  <si>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</si>
  <si>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</si>
  <si>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</si>
  <si>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</si>
  <si>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</si>
  <si>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</si>
  <si>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</si>
  <si>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</si>
  <si>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</si>
  <si>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</si>
  <si>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</si>
  <si>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</si>
  <si>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</si>
  <si>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</si>
  <si>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</si>
  <si>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</si>
  <si>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</si>
  <si>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</si>
  <si>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</si>
  <si>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</si>
  <si>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</si>
  <si>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</si>
  <si>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</si>
  <si>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</si>
  <si>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</si>
  <si>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</si>
  <si>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</si>
  <si>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</si>
  <si>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</si>
  <si>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</si>
  <si>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</si>
  <si>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</si>
  <si>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</si>
  <si>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</si>
  <si>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</si>
  <si>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</si>
  <si>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</si>
  <si>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</si>
  <si>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</si>
  <si>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</si>
  <si>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</si>
  <si>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</si>
  <si>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</si>
  <si>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</si>
  <si>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</si>
  <si>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</si>
  <si>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</si>
  <si>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</si>
  <si>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</si>
  <si>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</si>
  <si>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</si>
  <si>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</si>
  <si>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</si>
  <si>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</si>
  <si>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</si>
  <si>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</si>
  <si>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</si>
  <si>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</si>
  <si>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</si>
  <si>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</si>
  <si>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</si>
  <si>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</si>
  <si>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</si>
  <si>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</si>
  <si>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</si>
  <si>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</si>
  <si>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</si>
  <si>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</si>
  <si>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</si>
  <si>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</si>
  <si>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</si>
  <si>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</si>
  <si>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</si>
  <si>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</si>
  <si>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</si>
  <si>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</si>
  <si>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</si>
  <si>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</si>
  <si>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</si>
  <si>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</si>
  <si>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</si>
  <si>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</si>
  <si>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</si>
  <si>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</si>
  <si>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</si>
  <si>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</si>
  <si>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</si>
  <si>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</si>
  <si>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</si>
  <si>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</si>
  <si>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</si>
  <si>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</si>
  <si>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</si>
  <si>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</si>
  <si>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</si>
  <si>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</si>
  <si>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</si>
  <si>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</si>
  <si>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</si>
  <si>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</si>
  <si>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</si>
  <si>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</si>
  <si>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</si>
  <si>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</si>
  <si>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</si>
  <si>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</si>
  <si>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</si>
  <si>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</si>
  <si>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</si>
  <si>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</si>
  <si>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</si>
  <si>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</si>
  <si>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</si>
  <si>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</si>
  <si>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</si>
  <si>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</si>
  <si>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</si>
  <si>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</si>
  <si>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</si>
  <si>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</si>
  <si>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</si>
  <si>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</si>
  <si>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</si>
  <si>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</si>
  <si>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</si>
  <si>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</si>
  <si>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</si>
  <si>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</si>
  <si>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</si>
  <si>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</si>
  <si>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</si>
  <si>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20.09.2026</t>
  </si>
  <si>
    <t>Revision-02</t>
  </si>
  <si>
    <t>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</si>
</sst>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rgb="FFFF0000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6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3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3" fillId="27" borderId="89" xfId="0" applyFont="1" applyFill="1" applyBorder="1" applyAlignment="1">
      <alignment horizontal="center" vertical="center" wrapText="1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 wrapText="1"/>
    </xf>
    <xf numFmtId="166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8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5" fillId="27" borderId="89" xfId="678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90" xfId="0" applyFont="1" applyFill="1" applyBorder="1" applyAlignment="1">
      <alignment horizontal="center" vertical="center"/>
    </xf>
    <xf numFmtId="0" fontId="109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9" fillId="27" borderId="83" xfId="0" applyFont="1" applyFill="1" applyBorder="1" applyAlignment="1">
      <alignment horizontal="center" vertical="center" wrapText="1"/>
    </xf>
    <xf numFmtId="0" fontId="109" fillId="27" borderId="84" xfId="0" applyFont="1" applyFill="1" applyBorder="1" applyAlignment="1">
      <alignment horizontal="center" vertical="center" wrapText="1"/>
    </xf>
    <xf numFmtId="0" fontId="109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9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 wrapText="1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4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U6" sqref="U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394"/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  <c r="AR1" s="394"/>
      <c r="AS1" s="394"/>
      <c r="AT1" s="394"/>
      <c r="AU1" s="394"/>
      <c r="AV1" s="394"/>
      <c r="AW1" s="394"/>
      <c r="AX1" s="394"/>
      <c r="AY1" s="394"/>
      <c r="AZ1" s="394"/>
      <c r="BA1" s="394"/>
      <c r="BB1" s="394"/>
      <c r="BC1" s="394"/>
      <c r="BD1" s="394"/>
      <c r="BE1" s="394"/>
      <c r="BF1" s="394"/>
      <c r="BG1" s="394"/>
      <c r="BH1" s="394"/>
      <c r="BI1" s="394"/>
      <c r="BJ1" s="394"/>
      <c r="BK1" s="394"/>
      <c r="BL1" s="394"/>
      <c r="BM1" s="394"/>
      <c r="BN1" s="394"/>
      <c r="BO1" s="394"/>
      <c r="BP1" s="394"/>
      <c r="BQ1" s="394"/>
      <c r="BR1" s="394"/>
      <c r="BS1" s="394"/>
      <c r="BT1" s="394"/>
      <c r="BU1" s="394"/>
      <c r="BV1" s="394"/>
      <c r="BW1" s="394"/>
      <c r="BX1" s="394"/>
      <c r="BY1" s="394"/>
      <c r="BZ1" s="394"/>
      <c r="CA1" s="394"/>
    </row>
    <row r="2" spans="1:174">
      <c r="A2" s="395" t="s">
        <v>181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4"/>
      <c r="AO2" s="394"/>
      <c r="AP2" s="394"/>
      <c r="AQ2" s="394"/>
      <c r="AR2" s="394"/>
      <c r="AS2" s="394"/>
      <c r="AT2" s="394"/>
      <c r="AU2" s="394"/>
      <c r="AV2" s="394"/>
      <c r="AW2" s="394"/>
      <c r="AX2" s="394"/>
      <c r="AY2" s="394"/>
      <c r="AZ2" s="394"/>
      <c r="BA2" s="394"/>
      <c r="BB2" s="394"/>
      <c r="BC2" s="394"/>
      <c r="BD2" s="394"/>
      <c r="BE2" s="394"/>
      <c r="BF2" s="394"/>
      <c r="BG2" s="394"/>
      <c r="BH2" s="394"/>
      <c r="BI2" s="394"/>
      <c r="BJ2" s="394"/>
      <c r="BK2" s="394"/>
      <c r="BL2" s="394"/>
      <c r="BM2" s="394"/>
      <c r="BN2" s="394"/>
      <c r="BO2" s="394"/>
      <c r="BP2" s="394"/>
      <c r="BQ2" s="394"/>
      <c r="BR2" s="394"/>
      <c r="BS2" s="394"/>
      <c r="BT2" s="394"/>
      <c r="BU2" s="394"/>
      <c r="BV2" s="394"/>
      <c r="BW2" s="394"/>
      <c r="BX2" s="394"/>
      <c r="BY2" s="394"/>
      <c r="BZ2" s="394"/>
      <c r="CA2" s="394"/>
    </row>
    <row r="3" spans="1:174">
      <c r="A3" s="396" t="s">
        <v>24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  <c r="AD3" s="396"/>
      <c r="AE3" s="396"/>
      <c r="AF3" s="396"/>
      <c r="AG3" s="396"/>
      <c r="AH3" s="396"/>
      <c r="AI3" s="396"/>
      <c r="AJ3" s="396"/>
      <c r="AK3" s="396"/>
      <c r="AL3" s="396"/>
      <c r="AM3" s="396"/>
      <c r="AN3" s="396"/>
      <c r="AO3" s="396"/>
      <c r="AP3" s="396"/>
      <c r="AQ3" s="396"/>
      <c r="AR3" s="396"/>
      <c r="AS3" s="396"/>
      <c r="AT3" s="396"/>
      <c r="AU3" s="396"/>
      <c r="AV3" s="396"/>
      <c r="AW3" s="396"/>
      <c r="AX3" s="396"/>
      <c r="AY3" s="396"/>
      <c r="AZ3" s="396"/>
      <c r="BA3" s="396"/>
      <c r="BB3" s="396"/>
      <c r="BC3" s="396"/>
      <c r="BD3" s="396"/>
      <c r="BE3" s="396"/>
      <c r="BF3" s="396"/>
      <c r="BG3" s="396"/>
      <c r="BH3" s="396"/>
      <c r="BI3" s="396"/>
      <c r="BJ3" s="396"/>
      <c r="BK3" s="396"/>
      <c r="BL3" s="396"/>
      <c r="BM3" s="396"/>
      <c r="BN3" s="396"/>
      <c r="BO3" s="396"/>
      <c r="BP3" s="396"/>
      <c r="BQ3" s="396"/>
      <c r="BR3" s="396"/>
      <c r="BS3" s="396"/>
      <c r="BT3" s="396"/>
      <c r="BU3" s="396"/>
      <c r="BV3" s="396"/>
      <c r="BW3" s="396"/>
      <c r="BX3" s="396"/>
      <c r="BY3" s="396"/>
      <c r="BZ3" s="396"/>
      <c r="CA3" s="396"/>
    </row>
    <row r="4" spans="1:174">
      <c r="A4" s="394" t="s">
        <v>25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4"/>
      <c r="AF4" s="394"/>
      <c r="AG4" s="394"/>
      <c r="AH4" s="394"/>
      <c r="AI4" s="394"/>
      <c r="AJ4" s="394"/>
      <c r="AK4" s="394"/>
      <c r="AL4" s="394"/>
      <c r="AM4" s="394"/>
      <c r="AN4" s="394"/>
      <c r="AO4" s="394"/>
      <c r="AP4" s="394"/>
      <c r="AQ4" s="394"/>
      <c r="AR4" s="394"/>
      <c r="AS4" s="394"/>
      <c r="AT4" s="394"/>
      <c r="AU4" s="394"/>
      <c r="AV4" s="394"/>
      <c r="AW4" s="394"/>
      <c r="AX4" s="394"/>
      <c r="AY4" s="394"/>
      <c r="AZ4" s="394"/>
      <c r="BA4" s="394"/>
      <c r="BB4" s="394"/>
      <c r="BC4" s="394"/>
      <c r="BD4" s="394"/>
      <c r="BE4" s="394"/>
      <c r="BF4" s="394"/>
      <c r="BG4" s="394"/>
      <c r="BH4" s="394"/>
      <c r="BI4" s="394"/>
      <c r="BJ4" s="394"/>
      <c r="BK4" s="394"/>
      <c r="BL4" s="394"/>
      <c r="BM4" s="394"/>
      <c r="BN4" s="394"/>
      <c r="BO4" s="394"/>
      <c r="BP4" s="394"/>
      <c r="BQ4" s="394"/>
      <c r="BR4" s="394"/>
      <c r="BS4" s="394"/>
      <c r="BT4" s="394"/>
      <c r="BU4" s="394"/>
      <c r="BV4" s="394"/>
      <c r="BW4" s="394"/>
      <c r="BX4" s="394"/>
      <c r="BY4" s="394"/>
      <c r="BZ4" s="394"/>
      <c r="CA4" s="394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388" t="s">
        <v>414</v>
      </c>
      <c r="AH7" s="388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97" t="s">
        <v>22</v>
      </c>
      <c r="D9" s="398"/>
      <c r="E9" s="399" t="s">
        <v>21</v>
      </c>
      <c r="F9" s="399"/>
      <c r="G9" s="389" t="s">
        <v>196</v>
      </c>
      <c r="H9" s="390"/>
      <c r="I9" s="397" t="s">
        <v>197</v>
      </c>
      <c r="J9" s="398"/>
      <c r="K9" s="406" t="s">
        <v>340</v>
      </c>
      <c r="L9" s="407"/>
      <c r="M9" s="389" t="s">
        <v>205</v>
      </c>
      <c r="N9" s="390"/>
      <c r="O9" s="389" t="s">
        <v>20</v>
      </c>
      <c r="P9" s="390"/>
      <c r="Q9" s="389" t="s">
        <v>212</v>
      </c>
      <c r="R9" s="390"/>
      <c r="S9" s="389" t="s">
        <v>304</v>
      </c>
      <c r="T9" s="390"/>
      <c r="U9" s="389" t="s">
        <v>295</v>
      </c>
      <c r="V9" s="390"/>
      <c r="W9" s="389" t="s">
        <v>253</v>
      </c>
      <c r="X9" s="390"/>
      <c r="Y9" s="389" t="s">
        <v>254</v>
      </c>
      <c r="Z9" s="390"/>
      <c r="AA9" s="389" t="s">
        <v>255</v>
      </c>
      <c r="AB9" s="390"/>
      <c r="AC9" s="389" t="s">
        <v>182</v>
      </c>
      <c r="AD9" s="390"/>
      <c r="AE9" s="391" t="s">
        <v>172</v>
      </c>
      <c r="AF9" s="391"/>
      <c r="AG9" s="391" t="s">
        <v>0</v>
      </c>
      <c r="AH9" s="391"/>
      <c r="AI9" s="391" t="s">
        <v>177</v>
      </c>
      <c r="AJ9" s="392"/>
      <c r="AK9" s="378" t="s">
        <v>193</v>
      </c>
      <c r="AL9" s="379"/>
      <c r="AM9" s="378" t="s">
        <v>1</v>
      </c>
      <c r="AN9" s="379"/>
      <c r="AO9" s="378" t="s">
        <v>23</v>
      </c>
      <c r="AP9" s="379"/>
      <c r="AQ9" s="378" t="s">
        <v>2</v>
      </c>
      <c r="AR9" s="379"/>
      <c r="AS9" s="378" t="s">
        <v>18</v>
      </c>
      <c r="AT9" s="379"/>
      <c r="AU9" s="391" t="s">
        <v>3</v>
      </c>
      <c r="AV9" s="391"/>
      <c r="AW9" s="378" t="s">
        <v>5</v>
      </c>
      <c r="AX9" s="379"/>
      <c r="AY9" s="391" t="s">
        <v>4</v>
      </c>
      <c r="AZ9" s="391"/>
      <c r="BA9" s="391" t="s">
        <v>6</v>
      </c>
      <c r="BB9" s="391"/>
      <c r="BC9" s="391" t="s">
        <v>7</v>
      </c>
      <c r="BD9" s="391"/>
      <c r="BE9" s="391" t="s">
        <v>335</v>
      </c>
      <c r="BF9" s="391"/>
      <c r="BG9" s="391" t="s">
        <v>10</v>
      </c>
      <c r="BH9" s="378"/>
      <c r="BI9" s="391" t="s">
        <v>176</v>
      </c>
      <c r="BJ9" s="392"/>
      <c r="BK9" s="391" t="s">
        <v>8</v>
      </c>
      <c r="BL9" s="392"/>
      <c r="BM9" s="391" t="s">
        <v>9</v>
      </c>
      <c r="BN9" s="378"/>
      <c r="BO9" s="391" t="s">
        <v>11</v>
      </c>
      <c r="BP9" s="391"/>
      <c r="BQ9" s="391" t="s">
        <v>12</v>
      </c>
      <c r="BR9" s="391"/>
      <c r="BS9" s="391" t="s">
        <v>200</v>
      </c>
      <c r="BT9" s="391"/>
      <c r="BU9" s="391" t="s">
        <v>302</v>
      </c>
      <c r="BV9" s="391"/>
      <c r="BW9" s="391" t="s">
        <v>13</v>
      </c>
      <c r="BX9" s="391"/>
      <c r="BY9" s="378" t="s">
        <v>225</v>
      </c>
      <c r="BZ9" s="379"/>
      <c r="CA9" s="391" t="s">
        <v>14</v>
      </c>
      <c r="CB9" s="391"/>
      <c r="CC9" s="378" t="s">
        <v>230</v>
      </c>
      <c r="CD9" s="379"/>
      <c r="CE9" s="378" t="s">
        <v>15</v>
      </c>
      <c r="CF9" s="379"/>
      <c r="CG9" s="378" t="s">
        <v>245</v>
      </c>
      <c r="CH9" s="379"/>
      <c r="CI9" s="378" t="s">
        <v>16</v>
      </c>
      <c r="CJ9" s="379"/>
      <c r="CK9" s="378" t="s">
        <v>216</v>
      </c>
      <c r="CL9" s="379"/>
      <c r="CM9" s="378" t="s">
        <v>214</v>
      </c>
      <c r="CN9" s="379"/>
      <c r="CO9" s="378" t="s">
        <v>303</v>
      </c>
      <c r="CP9" s="379"/>
      <c r="CQ9" s="378" t="s">
        <v>209</v>
      </c>
      <c r="CR9" s="379"/>
      <c r="CS9" s="378" t="s">
        <v>208</v>
      </c>
      <c r="CT9" s="379"/>
      <c r="CU9" s="378" t="s">
        <v>213</v>
      </c>
      <c r="CV9" s="379"/>
      <c r="CW9" s="378" t="s">
        <v>174</v>
      </c>
      <c r="CX9" s="393"/>
      <c r="CY9" s="378" t="s">
        <v>282</v>
      </c>
      <c r="CZ9" s="379"/>
      <c r="DA9" s="378" t="s">
        <v>175</v>
      </c>
      <c r="DB9" s="393"/>
      <c r="DC9" s="378" t="s">
        <v>17</v>
      </c>
      <c r="DD9" s="393"/>
      <c r="DE9" s="378" t="s">
        <v>203</v>
      </c>
      <c r="DF9" s="379"/>
      <c r="DG9" s="378" t="s">
        <v>19</v>
      </c>
      <c r="DH9" s="381"/>
      <c r="DI9" s="378" t="s">
        <v>228</v>
      </c>
      <c r="DJ9" s="381"/>
      <c r="DK9" s="378" t="s">
        <v>221</v>
      </c>
      <c r="DL9" s="381"/>
      <c r="DM9" s="380" t="s">
        <v>251</v>
      </c>
      <c r="DN9" s="381"/>
      <c r="DO9" s="380" t="s">
        <v>250</v>
      </c>
      <c r="DP9" s="381"/>
      <c r="DQ9" s="380" t="s">
        <v>275</v>
      </c>
      <c r="DR9" s="381"/>
      <c r="DS9" s="380" t="s">
        <v>272</v>
      </c>
      <c r="DT9" s="381"/>
      <c r="DU9" s="380" t="s">
        <v>273</v>
      </c>
      <c r="DV9" s="381"/>
      <c r="DW9" s="380" t="s">
        <v>274</v>
      </c>
      <c r="DX9" s="381"/>
      <c r="DY9" s="380" t="s">
        <v>264</v>
      </c>
      <c r="DZ9" s="381"/>
      <c r="EA9" s="380" t="s">
        <v>276</v>
      </c>
      <c r="EB9" s="381"/>
      <c r="EC9" s="380" t="s">
        <v>279</v>
      </c>
      <c r="ED9" s="381"/>
      <c r="EE9" s="380" t="s">
        <v>280</v>
      </c>
      <c r="EF9" s="381"/>
      <c r="EG9" s="380" t="s">
        <v>284</v>
      </c>
      <c r="EH9" s="381"/>
      <c r="EI9" s="380" t="s">
        <v>286</v>
      </c>
      <c r="EJ9" s="381"/>
      <c r="EK9" s="380" t="s">
        <v>294</v>
      </c>
      <c r="EL9" s="381"/>
      <c r="EM9" s="380" t="s">
        <v>299</v>
      </c>
      <c r="EN9" s="381"/>
      <c r="EO9" s="380" t="s">
        <v>311</v>
      </c>
      <c r="EP9" s="381"/>
      <c r="EQ9" s="380" t="s">
        <v>314</v>
      </c>
      <c r="ER9" s="381"/>
      <c r="ES9" s="384" t="s">
        <v>321</v>
      </c>
      <c r="ET9" s="381"/>
      <c r="EU9" s="384" t="s">
        <v>316</v>
      </c>
      <c r="EV9" s="381"/>
      <c r="EW9" s="384" t="s">
        <v>326</v>
      </c>
      <c r="EX9" s="381"/>
      <c r="EY9" s="384" t="s">
        <v>334</v>
      </c>
      <c r="EZ9" s="381"/>
      <c r="FA9" s="384" t="s">
        <v>335</v>
      </c>
      <c r="FB9" s="381"/>
      <c r="FC9" s="385" t="s">
        <v>355</v>
      </c>
      <c r="FD9" s="386"/>
      <c r="FE9" s="387" t="s">
        <v>356</v>
      </c>
      <c r="FF9" s="386"/>
      <c r="FG9" s="376" t="s">
        <v>386</v>
      </c>
      <c r="FH9" s="377"/>
      <c r="FI9" s="376" t="s">
        <v>387</v>
      </c>
      <c r="FJ9" s="377"/>
      <c r="FK9" s="376" t="s">
        <v>388</v>
      </c>
      <c r="FL9" s="377"/>
      <c r="FM9" s="376" t="s">
        <v>389</v>
      </c>
      <c r="FN9" s="377"/>
      <c r="FO9" s="376" t="s">
        <v>390</v>
      </c>
      <c r="FP9" s="377"/>
      <c r="FQ9" s="382" t="s">
        <v>171</v>
      </c>
      <c r="FR9" s="383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/>
      <c r="N11" s="71"/>
      <c r="O11" s="252">
        <v>0</v>
      </c>
      <c r="P11" s="71"/>
      <c r="Q11" s="87">
        <v>9</v>
      </c>
      <c r="R11" s="71">
        <v>0.85</v>
      </c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1.86</v>
      </c>
      <c r="AH11" s="3">
        <f>'OA&amp;GRIDCO'!AD11+'Day Ahead IEX PXIL'!T11+RTM!T11</f>
        <v>0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50</v>
      </c>
      <c r="AL11" s="3">
        <f>'OA&amp;GRIDCO'!BT11+'Day Ahead IEX PXIL'!AL11+RTM!AL11</f>
        <v>7.12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113.8144329896907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589.69000000000005</v>
      </c>
      <c r="BD11" s="3">
        <f>'OA&amp;GRIDCO'!ER11+'Day Ahead IEX PXIL'!CB11+RTM!CB11</f>
        <v>103.61000000000001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28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1.03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1.075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26.800000000000004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1.86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23.71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1.55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1683.3157329896906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186.785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/>
      <c r="N12" s="71"/>
      <c r="O12" s="252">
        <v>0</v>
      </c>
      <c r="P12" s="71"/>
      <c r="Q12" s="87">
        <v>9</v>
      </c>
      <c r="R12" s="71">
        <v>0.85</v>
      </c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1.86</v>
      </c>
      <c r="AH12" s="3">
        <f>'OA&amp;GRIDCO'!AD12+'Day Ahead IEX PXIL'!T12+RTM!T12</f>
        <v>0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111.86</v>
      </c>
      <c r="AL12" s="3">
        <f>'OA&amp;GRIDCO'!BT12+'Day Ahead IEX PXIL'!AL12+RTM!AL12</f>
        <v>7.12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113.8144329896907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589.69000000000005</v>
      </c>
      <c r="BD12" s="3">
        <f>'OA&amp;GRIDCO'!ER12+'Day Ahead IEX PXIL'!CB12+RTM!CB12</f>
        <v>103.61000000000001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28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1.03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4.3</v>
      </c>
      <c r="CZ12" s="3">
        <f>'OA&amp;GRIDCO'!IH12+'Day Ahead IEX PXIL'!EJ12+RTM!ED12</f>
        <v>1.075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26.800000000000004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1.86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23.71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1.55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1719.4757329896904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186.785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/>
      <c r="N13" s="71"/>
      <c r="O13" s="252">
        <v>0</v>
      </c>
      <c r="P13" s="71"/>
      <c r="Q13" s="87">
        <v>9</v>
      </c>
      <c r="R13" s="71">
        <v>0.85</v>
      </c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10.3</v>
      </c>
      <c r="AF13" s="3">
        <f>'OA&amp;GRIDCO'!X13+'Day Ahead IEX PXIL'!N13+RTM!N13</f>
        <v>1.03</v>
      </c>
      <c r="AG13" s="3">
        <f>'OA&amp;GRIDCO'!AC13+'Day Ahead IEX PXIL'!S13+RTM!S13</f>
        <v>1.86</v>
      </c>
      <c r="AH13" s="3">
        <f>'OA&amp;GRIDCO'!AD13+'Day Ahead IEX PXIL'!T13+RTM!T13</f>
        <v>0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70.62</v>
      </c>
      <c r="AL13" s="3">
        <f>'OA&amp;GRIDCO'!BT13+'Day Ahead IEX PXIL'!AL13+RTM!AL13</f>
        <v>7.12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163.81443298969072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589.69000000000005</v>
      </c>
      <c r="BD13" s="3">
        <f>'OA&amp;GRIDCO'!ER13+'Day Ahead IEX PXIL'!CB13+RTM!CB13</f>
        <v>103.61000000000001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28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1.03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4.3</v>
      </c>
      <c r="CZ13" s="3">
        <f>'OA&amp;GRIDCO'!IH13+'Day Ahead IEX PXIL'!EJ13+RTM!ED13</f>
        <v>1.075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26.800000000000004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1.86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23.71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1703.3857329896907</v>
      </c>
      <c r="FR13" s="1">
        <f t="shared" si="1"/>
        <v>186.785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/>
      <c r="N14" s="71"/>
      <c r="O14" s="252">
        <v>0</v>
      </c>
      <c r="P14" s="71"/>
      <c r="Q14" s="87">
        <v>9</v>
      </c>
      <c r="R14" s="71">
        <v>0.85</v>
      </c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10.3</v>
      </c>
      <c r="AF14" s="3">
        <f>'OA&amp;GRIDCO'!X14+'Day Ahead IEX PXIL'!N14+RTM!N14</f>
        <v>1.03</v>
      </c>
      <c r="AG14" s="3">
        <f>'OA&amp;GRIDCO'!AC14+'Day Ahead IEX PXIL'!S14+RTM!S14</f>
        <v>1.86</v>
      </c>
      <c r="AH14" s="3">
        <f>'OA&amp;GRIDCO'!AD14+'Day Ahead IEX PXIL'!T14+RTM!T14</f>
        <v>0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50</v>
      </c>
      <c r="AL14" s="3">
        <f>'OA&amp;GRIDCO'!BT14+'Day Ahead IEX PXIL'!AL14+RTM!AL14</f>
        <v>7.12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163.81443298969072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589.69000000000005</v>
      </c>
      <c r="BD14" s="3">
        <f>'OA&amp;GRIDCO'!ER14+'Day Ahead IEX PXIL'!CB14+RTM!CB14</f>
        <v>103.61000000000001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28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1.03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4.3</v>
      </c>
      <c r="CZ14" s="3">
        <f>'OA&amp;GRIDCO'!IH14+'Day Ahead IEX PXIL'!EJ14+RTM!ED14</f>
        <v>1.075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26.800000000000004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1.86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23.71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1652.7657329896904</v>
      </c>
      <c r="FR14" s="1">
        <f t="shared" si="1"/>
        <v>186.785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/>
      <c r="N15" s="71"/>
      <c r="O15" s="252">
        <v>0</v>
      </c>
      <c r="P15" s="71"/>
      <c r="Q15" s="87">
        <v>9</v>
      </c>
      <c r="R15" s="71">
        <v>0.85</v>
      </c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21.64</v>
      </c>
      <c r="AF15" s="3">
        <f>'OA&amp;GRIDCO'!X15+'Day Ahead IEX PXIL'!N15+RTM!N15</f>
        <v>1.03</v>
      </c>
      <c r="AG15" s="3">
        <f>'OA&amp;GRIDCO'!AC15+'Day Ahead IEX PXIL'!S15+RTM!S15</f>
        <v>1.86</v>
      </c>
      <c r="AH15" s="3">
        <f>'OA&amp;GRIDCO'!AD15+'Day Ahead IEX PXIL'!T15+RTM!T15</f>
        <v>0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101.55</v>
      </c>
      <c r="AL15" s="3">
        <f>'OA&amp;GRIDCO'!BT15+'Day Ahead IEX PXIL'!AL15+RTM!AL15</f>
        <v>7.12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193.81443298969072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600.00000000000011</v>
      </c>
      <c r="BD15" s="3">
        <f>'OA&amp;GRIDCO'!ER15+'Day Ahead IEX PXIL'!CB15+RTM!CB15</f>
        <v>103.61000000000001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28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4.3</v>
      </c>
      <c r="CZ15" s="3">
        <f>'OA&amp;GRIDCO'!IH15+'Day Ahead IEX PXIL'!EJ15+RTM!ED15</f>
        <v>1.075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26.800000000000004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1.24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23.71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1730.4957329896909</v>
      </c>
      <c r="FR15" s="1">
        <f t="shared" si="1"/>
        <v>186.785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/>
      <c r="N16" s="71"/>
      <c r="O16" s="252">
        <v>0</v>
      </c>
      <c r="P16" s="71"/>
      <c r="Q16" s="87">
        <v>9</v>
      </c>
      <c r="R16" s="71">
        <v>0.85</v>
      </c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21.64</v>
      </c>
      <c r="AF16" s="3">
        <f>'OA&amp;GRIDCO'!X16+'Day Ahead IEX PXIL'!N16+RTM!N16</f>
        <v>1.03</v>
      </c>
      <c r="AG16" s="3">
        <f>'OA&amp;GRIDCO'!AC16+'Day Ahead IEX PXIL'!S16+RTM!S16</f>
        <v>1.86</v>
      </c>
      <c r="AH16" s="3">
        <f>'OA&amp;GRIDCO'!AD16+'Day Ahead IEX PXIL'!T16+RTM!T16</f>
        <v>0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70.62</v>
      </c>
      <c r="AL16" s="3">
        <f>'OA&amp;GRIDCO'!BT16+'Day Ahead IEX PXIL'!AL16+RTM!AL16</f>
        <v>7.12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193.81443298969072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600.00000000000011</v>
      </c>
      <c r="BD16" s="3">
        <f>'OA&amp;GRIDCO'!ER16+'Day Ahead IEX PXIL'!CB16+RTM!CB16</f>
        <v>103.61000000000001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28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4.3</v>
      </c>
      <c r="CZ16" s="3">
        <f>'OA&amp;GRIDCO'!IH16+'Day Ahead IEX PXIL'!EJ16+RTM!ED16</f>
        <v>1.075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26.800000000000004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1.24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23.71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1684.5657329896906</v>
      </c>
      <c r="FR16" s="1">
        <f t="shared" si="1"/>
        <v>186.785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/>
      <c r="N17" s="71"/>
      <c r="O17" s="252">
        <v>0</v>
      </c>
      <c r="P17" s="71"/>
      <c r="Q17" s="87">
        <v>9</v>
      </c>
      <c r="R17" s="71">
        <v>0.85</v>
      </c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10.3</v>
      </c>
      <c r="AF17" s="3">
        <f>'OA&amp;GRIDCO'!X17+'Day Ahead IEX PXIL'!N17+RTM!N17</f>
        <v>1.03</v>
      </c>
      <c r="AG17" s="3">
        <f>'OA&amp;GRIDCO'!AC17+'Day Ahead IEX PXIL'!S17+RTM!S17</f>
        <v>1.86</v>
      </c>
      <c r="AH17" s="3">
        <f>'OA&amp;GRIDCO'!AD17+'Day Ahead IEX PXIL'!T17+RTM!T17</f>
        <v>0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50</v>
      </c>
      <c r="AL17" s="3">
        <f>'OA&amp;GRIDCO'!BT17+'Day Ahead IEX PXIL'!AL17+RTM!AL17</f>
        <v>7.12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223.81443298969072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600.00000000000011</v>
      </c>
      <c r="BD17" s="3">
        <f>'OA&amp;GRIDCO'!ER17+'Day Ahead IEX PXIL'!CB17+RTM!CB17</f>
        <v>103.61000000000001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28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4.3</v>
      </c>
      <c r="CZ17" s="3">
        <f>'OA&amp;GRIDCO'!IH17+'Day Ahead IEX PXIL'!EJ17+RTM!ED17</f>
        <v>1.075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26.800000000000004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1.24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23.71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1682.605732989691</v>
      </c>
      <c r="FR17" s="1">
        <f t="shared" si="1"/>
        <v>186.785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/>
      <c r="N18" s="71"/>
      <c r="O18" s="252">
        <v>0</v>
      </c>
      <c r="P18" s="71"/>
      <c r="Q18" s="87">
        <v>9</v>
      </c>
      <c r="R18" s="71">
        <v>0.85</v>
      </c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10.3</v>
      </c>
      <c r="AF18" s="3">
        <f>'OA&amp;GRIDCO'!X18+'Day Ahead IEX PXIL'!N18+RTM!N18</f>
        <v>1.03</v>
      </c>
      <c r="AG18" s="3">
        <f>'OA&amp;GRIDCO'!AC18+'Day Ahead IEX PXIL'!S18+RTM!S18</f>
        <v>1.86</v>
      </c>
      <c r="AH18" s="3">
        <f>'OA&amp;GRIDCO'!AD18+'Day Ahead IEX PXIL'!T18+RTM!T18</f>
        <v>0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50</v>
      </c>
      <c r="AL18" s="3">
        <f>'OA&amp;GRIDCO'!BT18+'Day Ahead IEX PXIL'!AL18+RTM!AL18</f>
        <v>7.12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223.81443298969072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600.00000000000011</v>
      </c>
      <c r="BD18" s="3">
        <f>'OA&amp;GRIDCO'!ER18+'Day Ahead IEX PXIL'!CB18+RTM!CB18</f>
        <v>103.61000000000001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28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4.3</v>
      </c>
      <c r="CZ18" s="3">
        <f>'OA&amp;GRIDCO'!IH18+'Day Ahead IEX PXIL'!EJ18+RTM!ED18</f>
        <v>1.075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26.800000000000004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1.24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23.71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1682.605732989691</v>
      </c>
      <c r="FR18" s="1">
        <f t="shared" si="1"/>
        <v>186.785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/>
      <c r="N19" s="71"/>
      <c r="O19" s="252">
        <v>0</v>
      </c>
      <c r="P19" s="71"/>
      <c r="Q19" s="87">
        <v>9</v>
      </c>
      <c r="R19" s="71">
        <v>0.85</v>
      </c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10.3</v>
      </c>
      <c r="AF19" s="3">
        <f>'OA&amp;GRIDCO'!X19+'Day Ahead IEX PXIL'!N19+RTM!N19</f>
        <v>1.03</v>
      </c>
      <c r="AG19" s="3">
        <f>'OA&amp;GRIDCO'!AC19+'Day Ahead IEX PXIL'!S19+RTM!S19</f>
        <v>1.86</v>
      </c>
      <c r="AH19" s="3">
        <f>'OA&amp;GRIDCO'!AD19+'Day Ahead IEX PXIL'!T19+RTM!T19</f>
        <v>0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50</v>
      </c>
      <c r="AL19" s="3">
        <f>'OA&amp;GRIDCO'!BT19+'Day Ahead IEX PXIL'!AL19+RTM!AL19</f>
        <v>7.12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243.81443298969072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600.00000000000011</v>
      </c>
      <c r="BD19" s="3">
        <f>'OA&amp;GRIDCO'!ER19+'Day Ahead IEX PXIL'!CB19+RTM!CB19</f>
        <v>103.61000000000001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28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4.3</v>
      </c>
      <c r="CZ19" s="3">
        <f>'OA&amp;GRIDCO'!IH19+'Day Ahead IEX PXIL'!EJ19+RTM!ED19</f>
        <v>1.075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26.800000000000004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1.24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23.71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1702.605732989691</v>
      </c>
      <c r="FR19" s="1">
        <f t="shared" si="1"/>
        <v>187.785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/>
      <c r="N20" s="71"/>
      <c r="O20" s="252">
        <v>0</v>
      </c>
      <c r="P20" s="71"/>
      <c r="Q20" s="87">
        <v>9</v>
      </c>
      <c r="R20" s="71">
        <v>0.85</v>
      </c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10.3</v>
      </c>
      <c r="AF20" s="3">
        <f>'OA&amp;GRIDCO'!X20+'Day Ahead IEX PXIL'!N20+RTM!N20</f>
        <v>1.03</v>
      </c>
      <c r="AG20" s="3">
        <f>'OA&amp;GRIDCO'!AC20+'Day Ahead IEX PXIL'!S20+RTM!S20</f>
        <v>1.86</v>
      </c>
      <c r="AH20" s="3">
        <f>'OA&amp;GRIDCO'!AD20+'Day Ahead IEX PXIL'!T20+RTM!T20</f>
        <v>0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50</v>
      </c>
      <c r="AL20" s="3">
        <f>'OA&amp;GRIDCO'!BT20+'Day Ahead IEX PXIL'!AL20+RTM!AL20</f>
        <v>7.12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273.81443298969072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600.00000000000011</v>
      </c>
      <c r="BD20" s="3">
        <f>'OA&amp;GRIDCO'!ER20+'Day Ahead IEX PXIL'!CB20+RTM!CB20</f>
        <v>103.61000000000001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28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4.3</v>
      </c>
      <c r="CZ20" s="3">
        <f>'OA&amp;GRIDCO'!IH20+'Day Ahead IEX PXIL'!EJ20+RTM!ED20</f>
        <v>1.075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26.800000000000004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1.24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23.71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1732.6057329896905</v>
      </c>
      <c r="FR20" s="1">
        <f t="shared" si="1"/>
        <v>187.785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/>
      <c r="N21" s="71"/>
      <c r="O21" s="252">
        <v>0</v>
      </c>
      <c r="P21" s="71"/>
      <c r="Q21" s="87">
        <v>9</v>
      </c>
      <c r="R21" s="71">
        <v>0.85</v>
      </c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19.579999999999998</v>
      </c>
      <c r="AF21" s="3">
        <f>'OA&amp;GRIDCO'!X21+'Day Ahead IEX PXIL'!N21+RTM!N21</f>
        <v>1.03</v>
      </c>
      <c r="AG21" s="3">
        <f>'OA&amp;GRIDCO'!AC21+'Day Ahead IEX PXIL'!S21+RTM!S21</f>
        <v>1.86</v>
      </c>
      <c r="AH21" s="3">
        <f>'OA&amp;GRIDCO'!AD21+'Day Ahead IEX PXIL'!T21+RTM!T21</f>
        <v>0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50</v>
      </c>
      <c r="AL21" s="3">
        <f>'OA&amp;GRIDCO'!BT21+'Day Ahead IEX PXIL'!AL21+RTM!AL21</f>
        <v>7.12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273.81443298969072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599.99</v>
      </c>
      <c r="BD21" s="3">
        <f>'OA&amp;GRIDCO'!ER21+'Day Ahead IEX PXIL'!CB21+RTM!CB21</f>
        <v>103.61000000000001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28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4.3</v>
      </c>
      <c r="CZ21" s="3">
        <f>'OA&amp;GRIDCO'!IH21+'Day Ahead IEX PXIL'!EJ21+RTM!ED21</f>
        <v>1.075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26.800000000000004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1.24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23.71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1.55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1741.8757329896905</v>
      </c>
      <c r="FR21" s="1">
        <f t="shared" si="1"/>
        <v>187.785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/>
      <c r="N22" s="71"/>
      <c r="O22" s="252">
        <v>0</v>
      </c>
      <c r="P22" s="71"/>
      <c r="Q22" s="87">
        <v>9</v>
      </c>
      <c r="R22" s="71">
        <v>0.85</v>
      </c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21.64</v>
      </c>
      <c r="AF22" s="3">
        <f>'OA&amp;GRIDCO'!X22+'Day Ahead IEX PXIL'!N22+RTM!N22</f>
        <v>1.03</v>
      </c>
      <c r="AG22" s="3">
        <f>'OA&amp;GRIDCO'!AC22+'Day Ahead IEX PXIL'!S22+RTM!S22</f>
        <v>1.86</v>
      </c>
      <c r="AH22" s="3">
        <f>'OA&amp;GRIDCO'!AD22+'Day Ahead IEX PXIL'!T22+RTM!T22</f>
        <v>0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111.86</v>
      </c>
      <c r="AL22" s="3">
        <f>'OA&amp;GRIDCO'!BT22+'Day Ahead IEX PXIL'!AL22+RTM!AL22</f>
        <v>7.12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311.22068298969072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600.00000000000011</v>
      </c>
      <c r="BD22" s="3">
        <f>'OA&amp;GRIDCO'!ER22+'Day Ahead IEX PXIL'!CB22+RTM!CB22</f>
        <v>103.61000000000001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28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4.3</v>
      </c>
      <c r="CZ22" s="3">
        <f>'OA&amp;GRIDCO'!IH22+'Day Ahead IEX PXIL'!EJ22+RTM!ED22</f>
        <v>1.075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26.800000000000004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1.24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23.71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1.55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1843.2119829896908</v>
      </c>
      <c r="FR22" s="1">
        <f t="shared" si="1"/>
        <v>187.785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/>
      <c r="N23" s="71"/>
      <c r="O23" s="252">
        <v>0</v>
      </c>
      <c r="P23" s="71"/>
      <c r="Q23" s="87">
        <v>9</v>
      </c>
      <c r="R23" s="71">
        <v>0.85</v>
      </c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9.27</v>
      </c>
      <c r="AF23" s="3">
        <f>'OA&amp;GRIDCO'!X23+'Day Ahead IEX PXIL'!N23+RTM!N23</f>
        <v>1.03</v>
      </c>
      <c r="AG23" s="3">
        <f>'OA&amp;GRIDCO'!AC23+'Day Ahead IEX PXIL'!S23+RTM!S23</f>
        <v>1.86</v>
      </c>
      <c r="AH23" s="3">
        <f>'OA&amp;GRIDCO'!AD23+'Day Ahead IEX PXIL'!T23+RTM!T23</f>
        <v>0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50</v>
      </c>
      <c r="AL23" s="3">
        <f>'OA&amp;GRIDCO'!BT23+'Day Ahead IEX PXIL'!AL23+RTM!AL23</f>
        <v>7.12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329.77738402061851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600.00000000000011</v>
      </c>
      <c r="BD23" s="3">
        <f>'OA&amp;GRIDCO'!ER23+'Day Ahead IEX PXIL'!CB23+RTM!CB23</f>
        <v>103.61000000000001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28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4.3</v>
      </c>
      <c r="CZ23" s="3">
        <f>'OA&amp;GRIDCO'!IH23+'Day Ahead IEX PXIL'!EJ23+RTM!ED23</f>
        <v>1.075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26.800000000000004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1.24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1789.0886840206185</v>
      </c>
      <c r="FR23" s="1">
        <f t="shared" si="1"/>
        <v>187.785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/>
      <c r="N24" s="71"/>
      <c r="O24" s="252">
        <v>0</v>
      </c>
      <c r="P24" s="71"/>
      <c r="Q24" s="87">
        <v>9</v>
      </c>
      <c r="R24" s="71">
        <v>0.85</v>
      </c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9.27</v>
      </c>
      <c r="AF24" s="3">
        <f>'OA&amp;GRIDCO'!X24+'Day Ahead IEX PXIL'!N24+RTM!N24</f>
        <v>1.03</v>
      </c>
      <c r="AG24" s="3">
        <f>'OA&amp;GRIDCO'!AC24+'Day Ahead IEX PXIL'!S24+RTM!S24</f>
        <v>1.86</v>
      </c>
      <c r="AH24" s="3">
        <f>'OA&amp;GRIDCO'!AD24+'Day Ahead IEX PXIL'!T24+RTM!T24</f>
        <v>0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50</v>
      </c>
      <c r="AL24" s="3">
        <f>'OA&amp;GRIDCO'!BT24+'Day Ahead IEX PXIL'!AL24+RTM!AL24</f>
        <v>7.12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329.77738402061851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600.00000000000011</v>
      </c>
      <c r="BD24" s="3">
        <f>'OA&amp;GRIDCO'!ER24+'Day Ahead IEX PXIL'!CB24+RTM!CB24</f>
        <v>103.61000000000001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28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4.3</v>
      </c>
      <c r="CZ24" s="3">
        <f>'OA&amp;GRIDCO'!IH24+'Day Ahead IEX PXIL'!EJ24+RTM!ED24</f>
        <v>1.075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26.800000000000004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1.24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1789.0886840206185</v>
      </c>
      <c r="FR24" s="1">
        <f t="shared" si="1"/>
        <v>187.785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/>
      <c r="N25" s="71"/>
      <c r="O25" s="252">
        <v>0</v>
      </c>
      <c r="P25" s="71"/>
      <c r="Q25" s="87">
        <v>9</v>
      </c>
      <c r="R25" s="71">
        <v>0.85</v>
      </c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9.27</v>
      </c>
      <c r="AF25" s="3">
        <f>'OA&amp;GRIDCO'!X25+'Day Ahead IEX PXIL'!N25+RTM!N25</f>
        <v>1.03</v>
      </c>
      <c r="AG25" s="3">
        <f>'OA&amp;GRIDCO'!AC25+'Day Ahead IEX PXIL'!S25+RTM!S25</f>
        <v>1.86</v>
      </c>
      <c r="AH25" s="3">
        <f>'OA&amp;GRIDCO'!AD25+'Day Ahead IEX PXIL'!T25+RTM!T25</f>
        <v>0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91.240000000000009</v>
      </c>
      <c r="AL25" s="3">
        <f>'OA&amp;GRIDCO'!BT25+'Day Ahead IEX PXIL'!AL25+RTM!AL25</f>
        <v>7.12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329.77738402061851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600.00000000000011</v>
      </c>
      <c r="BD25" s="3">
        <f>'OA&amp;GRIDCO'!ER25+'Day Ahead IEX PXIL'!CB25+RTM!CB25</f>
        <v>103.61000000000001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28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4.3</v>
      </c>
      <c r="CZ25" s="3">
        <f>'OA&amp;GRIDCO'!IH25+'Day Ahead IEX PXIL'!EJ25+RTM!ED25</f>
        <v>1.075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26.800000000000004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1.24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1830.3286840206183</v>
      </c>
      <c r="FR25" s="1">
        <f t="shared" si="1"/>
        <v>187.785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/>
      <c r="N26" s="71"/>
      <c r="O26" s="252">
        <v>0</v>
      </c>
      <c r="P26" s="71"/>
      <c r="Q26" s="87">
        <v>9</v>
      </c>
      <c r="R26" s="71">
        <v>0.85</v>
      </c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9.27</v>
      </c>
      <c r="AF26" s="3">
        <f>'OA&amp;GRIDCO'!X26+'Day Ahead IEX PXIL'!N26+RTM!N26</f>
        <v>1.03</v>
      </c>
      <c r="AG26" s="3">
        <f>'OA&amp;GRIDCO'!AC26+'Day Ahead IEX PXIL'!S26+RTM!S26</f>
        <v>1.86</v>
      </c>
      <c r="AH26" s="3">
        <f>'OA&amp;GRIDCO'!AD26+'Day Ahead IEX PXIL'!T26+RTM!T26</f>
        <v>0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60.31</v>
      </c>
      <c r="AL26" s="3">
        <f>'OA&amp;GRIDCO'!BT26+'Day Ahead IEX PXIL'!AL26+RTM!AL26</f>
        <v>7.12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329.77738402061851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600.00000000000011</v>
      </c>
      <c r="BD26" s="3">
        <f>'OA&amp;GRIDCO'!ER26+'Day Ahead IEX PXIL'!CB26+RTM!CB26</f>
        <v>103.61000000000001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28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4.3</v>
      </c>
      <c r="CZ26" s="3">
        <f>'OA&amp;GRIDCO'!IH26+'Day Ahead IEX PXIL'!EJ26+RTM!ED26</f>
        <v>1.075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26.800000000000004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1.24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1799.3986840206185</v>
      </c>
      <c r="FR26" s="1">
        <f t="shared" si="1"/>
        <v>187.785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/>
      <c r="N27" s="71"/>
      <c r="O27" s="252">
        <v>0</v>
      </c>
      <c r="P27" s="71"/>
      <c r="Q27" s="87">
        <v>9</v>
      </c>
      <c r="R27" s="71">
        <v>0.85</v>
      </c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22.68</v>
      </c>
      <c r="AF27" s="3">
        <f>'OA&amp;GRIDCO'!X27+'Day Ahead IEX PXIL'!N27+RTM!N27</f>
        <v>1.03</v>
      </c>
      <c r="AG27" s="3">
        <f>'OA&amp;GRIDCO'!AC27+'Day Ahead IEX PXIL'!S27+RTM!S27</f>
        <v>1.86</v>
      </c>
      <c r="AH27" s="3">
        <f>'OA&amp;GRIDCO'!AD27+'Day Ahead IEX PXIL'!T27+RTM!T27</f>
        <v>0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70.62</v>
      </c>
      <c r="AL27" s="3">
        <f>'OA&amp;GRIDCO'!BT27+'Day Ahead IEX PXIL'!AL27+RTM!AL27</f>
        <v>7.12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329.77738402061851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600.00000000000011</v>
      </c>
      <c r="BD27" s="3">
        <f>'OA&amp;GRIDCO'!ER27+'Day Ahead IEX PXIL'!CB27+RTM!CB27</f>
        <v>103.61000000000001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28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4.3</v>
      </c>
      <c r="CZ27" s="3">
        <f>'OA&amp;GRIDCO'!IH27+'Day Ahead IEX PXIL'!EJ27+RTM!ED27</f>
        <v>1.075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26.800000000000004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1.24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1823.1186840206183</v>
      </c>
      <c r="FR27" s="1">
        <f t="shared" si="1"/>
        <v>187.785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/>
      <c r="N28" s="71"/>
      <c r="O28" s="252">
        <v>0</v>
      </c>
      <c r="P28" s="71"/>
      <c r="Q28" s="87">
        <v>9</v>
      </c>
      <c r="R28" s="71">
        <v>0.85</v>
      </c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9.27</v>
      </c>
      <c r="AF28" s="3">
        <f>'OA&amp;GRIDCO'!X28+'Day Ahead IEX PXIL'!N28+RTM!N28</f>
        <v>1.03</v>
      </c>
      <c r="AG28" s="3">
        <f>'OA&amp;GRIDCO'!AC28+'Day Ahead IEX PXIL'!S28+RTM!S28</f>
        <v>1.86</v>
      </c>
      <c r="AH28" s="3">
        <f>'OA&amp;GRIDCO'!AD28+'Day Ahead IEX PXIL'!T28+RTM!T28</f>
        <v>0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70.62</v>
      </c>
      <c r="AL28" s="3">
        <f>'OA&amp;GRIDCO'!BT28+'Day Ahead IEX PXIL'!AL28+RTM!AL28</f>
        <v>7.12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329.77738402061851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600.00000000000011</v>
      </c>
      <c r="BD28" s="3">
        <f>'OA&amp;GRIDCO'!ER28+'Day Ahead IEX PXIL'!CB28+RTM!CB28</f>
        <v>103.61000000000001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28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4.3</v>
      </c>
      <c r="CZ28" s="3">
        <f>'OA&amp;GRIDCO'!IH28+'Day Ahead IEX PXIL'!EJ28+RTM!ED28</f>
        <v>1.075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26.800000000000004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1.24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1809.7086840206184</v>
      </c>
      <c r="FR28" s="1">
        <f t="shared" si="1"/>
        <v>187.785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/>
      <c r="N29" s="71"/>
      <c r="O29" s="252">
        <v>0</v>
      </c>
      <c r="P29" s="71"/>
      <c r="Q29" s="87">
        <v>9</v>
      </c>
      <c r="R29" s="71">
        <v>0.85</v>
      </c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9.27</v>
      </c>
      <c r="AF29" s="3">
        <f>'OA&amp;GRIDCO'!X29+'Day Ahead IEX PXIL'!N29+RTM!N29</f>
        <v>1.03</v>
      </c>
      <c r="AG29" s="3">
        <f>'OA&amp;GRIDCO'!AC29+'Day Ahead IEX PXIL'!S29+RTM!S29</f>
        <v>1.86</v>
      </c>
      <c r="AH29" s="3">
        <f>'OA&amp;GRIDCO'!AD29+'Day Ahead IEX PXIL'!T29+RTM!T29</f>
        <v>0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50</v>
      </c>
      <c r="AL29" s="3">
        <f>'OA&amp;GRIDCO'!BT29+'Day Ahead IEX PXIL'!AL29+RTM!AL29</f>
        <v>7.12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329.77738402061851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610.31000000000006</v>
      </c>
      <c r="BD29" s="3">
        <f>'OA&amp;GRIDCO'!ER29+'Day Ahead IEX PXIL'!CB29+RTM!CB29</f>
        <v>103.61000000000001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28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4.3</v>
      </c>
      <c r="CZ29" s="3">
        <f>'OA&amp;GRIDCO'!IH29+'Day Ahead IEX PXIL'!EJ29+RTM!ED29</f>
        <v>1.075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26.800000000000004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1.24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1799.3986840206185</v>
      </c>
      <c r="FR29" s="1">
        <f t="shared" si="1"/>
        <v>187.785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/>
      <c r="N30" s="71"/>
      <c r="O30" s="252">
        <v>0</v>
      </c>
      <c r="P30" s="71"/>
      <c r="Q30" s="87">
        <v>9</v>
      </c>
      <c r="R30" s="71">
        <v>0.85</v>
      </c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9.27</v>
      </c>
      <c r="AF30" s="3">
        <f>'OA&amp;GRIDCO'!X30+'Day Ahead IEX PXIL'!N30+RTM!N30</f>
        <v>1.03</v>
      </c>
      <c r="AG30" s="3">
        <f>'OA&amp;GRIDCO'!AC30+'Day Ahead IEX PXIL'!S30+RTM!S30</f>
        <v>1.86</v>
      </c>
      <c r="AH30" s="3">
        <f>'OA&amp;GRIDCO'!AD30+'Day Ahead IEX PXIL'!T30+RTM!T30</f>
        <v>0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60.31</v>
      </c>
      <c r="AL30" s="3">
        <f>'OA&amp;GRIDCO'!BT30+'Day Ahead IEX PXIL'!AL30+RTM!AL30</f>
        <v>7.12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329.77738402061851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610.31000000000006</v>
      </c>
      <c r="BD30" s="3">
        <f>'OA&amp;GRIDCO'!ER30+'Day Ahead IEX PXIL'!CB30+RTM!CB30</f>
        <v>103.61000000000001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28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4.3</v>
      </c>
      <c r="CZ30" s="3">
        <f>'OA&amp;GRIDCO'!IH30+'Day Ahead IEX PXIL'!EJ30+RTM!ED30</f>
        <v>1.075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26.800000000000004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1.24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1809.7086840206184</v>
      </c>
      <c r="FR30" s="1">
        <f t="shared" si="1"/>
        <v>187.785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/>
      <c r="N31" s="71"/>
      <c r="O31" s="252">
        <v>0</v>
      </c>
      <c r="P31" s="71"/>
      <c r="Q31" s="87">
        <v>9</v>
      </c>
      <c r="R31" s="71">
        <v>0.85</v>
      </c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14.43</v>
      </c>
      <c r="AF31" s="3">
        <f>'OA&amp;GRIDCO'!X31+'Day Ahead IEX PXIL'!N31+RTM!N31</f>
        <v>1.03</v>
      </c>
      <c r="AG31" s="3">
        <f>'OA&amp;GRIDCO'!AC31+'Day Ahead IEX PXIL'!S31+RTM!S31</f>
        <v>1.86</v>
      </c>
      <c r="AH31" s="3">
        <f>'OA&amp;GRIDCO'!AD31+'Day Ahead IEX PXIL'!T31+RTM!T31</f>
        <v>0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96.39</v>
      </c>
      <c r="AL31" s="3">
        <f>'OA&amp;GRIDCO'!BT31+'Day Ahead IEX PXIL'!AL31+RTM!AL31</f>
        <v>7.12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329.77738402061851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610.31000000000006</v>
      </c>
      <c r="BD31" s="3">
        <f>'OA&amp;GRIDCO'!ER31+'Day Ahead IEX PXIL'!CB31+RTM!CB31</f>
        <v>103.61000000000001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28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4.3</v>
      </c>
      <c r="CZ31" s="3">
        <f>'OA&amp;GRIDCO'!IH31+'Day Ahead IEX PXIL'!EJ31+RTM!ED31</f>
        <v>1.075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26.800000000000004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1.24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1855.2786840206181</v>
      </c>
      <c r="FR31" s="1">
        <f t="shared" si="1"/>
        <v>186.785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/>
      <c r="N32" s="71"/>
      <c r="O32" s="252">
        <v>0</v>
      </c>
      <c r="P32" s="71"/>
      <c r="Q32" s="87">
        <v>9</v>
      </c>
      <c r="R32" s="71">
        <v>0.85</v>
      </c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14.43</v>
      </c>
      <c r="AF32" s="3">
        <f>'OA&amp;GRIDCO'!X32+'Day Ahead IEX PXIL'!N32+RTM!N32</f>
        <v>1.03</v>
      </c>
      <c r="AG32" s="3">
        <f>'OA&amp;GRIDCO'!AC32+'Day Ahead IEX PXIL'!S32+RTM!S32</f>
        <v>1.86</v>
      </c>
      <c r="AH32" s="3">
        <f>'OA&amp;GRIDCO'!AD32+'Day Ahead IEX PXIL'!T32+RTM!T32</f>
        <v>0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65.460000000000008</v>
      </c>
      <c r="AL32" s="3">
        <f>'OA&amp;GRIDCO'!BT32+'Day Ahead IEX PXIL'!AL32+RTM!AL32</f>
        <v>7.12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329.77738402061851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610.31000000000006</v>
      </c>
      <c r="BD32" s="3">
        <f>'OA&amp;GRIDCO'!ER32+'Day Ahead IEX PXIL'!CB32+RTM!CB32</f>
        <v>103.61000000000001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28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4.3</v>
      </c>
      <c r="CZ32" s="3">
        <f>'OA&amp;GRIDCO'!IH32+'Day Ahead IEX PXIL'!EJ32+RTM!ED32</f>
        <v>1.075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26.800000000000004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1.24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1824.3486840206183</v>
      </c>
      <c r="FR32" s="1">
        <f t="shared" si="1"/>
        <v>186.785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/>
      <c r="N33" s="71"/>
      <c r="O33" s="252">
        <v>0</v>
      </c>
      <c r="P33" s="71"/>
      <c r="Q33" s="87">
        <v>9</v>
      </c>
      <c r="R33" s="71">
        <v>0.85</v>
      </c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8.24</v>
      </c>
      <c r="AF33" s="3">
        <f>'OA&amp;GRIDCO'!X33+'Day Ahead IEX PXIL'!N33+RTM!N33</f>
        <v>1.03</v>
      </c>
      <c r="AG33" s="3">
        <f>'OA&amp;GRIDCO'!AC33+'Day Ahead IEX PXIL'!S33+RTM!S33</f>
        <v>2.37</v>
      </c>
      <c r="AH33" s="3">
        <f>'OA&amp;GRIDCO'!AD33+'Day Ahead IEX PXIL'!T33+RTM!T33</f>
        <v>0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50</v>
      </c>
      <c r="AL33" s="3">
        <f>'OA&amp;GRIDCO'!BT33+'Day Ahead IEX PXIL'!AL33+RTM!AL33</f>
        <v>7.12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329.77738402061851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610.31000000000006</v>
      </c>
      <c r="BD33" s="3">
        <f>'OA&amp;GRIDCO'!ER33+'Day Ahead IEX PXIL'!CB33+RTM!CB33</f>
        <v>103.61000000000001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28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4.3</v>
      </c>
      <c r="CZ33" s="3">
        <f>'OA&amp;GRIDCO'!IH33+'Day Ahead IEX PXIL'!EJ33+RTM!ED33</f>
        <v>1.075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26.800000000000004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1.24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4.12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1803.2086840206184</v>
      </c>
      <c r="FR33" s="1">
        <f t="shared" si="1"/>
        <v>186.785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/>
      <c r="N34" s="71"/>
      <c r="O34" s="252">
        <v>0</v>
      </c>
      <c r="P34" s="71"/>
      <c r="Q34" s="87">
        <v>9</v>
      </c>
      <c r="R34" s="71">
        <v>0.85</v>
      </c>
      <c r="S34" s="70">
        <v>25</v>
      </c>
      <c r="T34" s="71"/>
      <c r="U34" s="70">
        <v>37</v>
      </c>
      <c r="V34" s="71"/>
      <c r="W34" s="251">
        <v>0</v>
      </c>
      <c r="X34" s="71"/>
      <c r="Y34" s="71">
        <v>0.14000000000000001</v>
      </c>
      <c r="Z34" s="71"/>
      <c r="AA34" s="71">
        <v>0.21</v>
      </c>
      <c r="AB34" s="71"/>
      <c r="AC34" s="254">
        <v>0</v>
      </c>
      <c r="AD34" s="71"/>
      <c r="AE34" s="3">
        <f>'OA&amp;GRIDCO'!W34+'Day Ahead IEX PXIL'!M34+RTM!M34</f>
        <v>8.24</v>
      </c>
      <c r="AF34" s="3">
        <f>'OA&amp;GRIDCO'!X34+'Day Ahead IEX PXIL'!N34+RTM!N34</f>
        <v>1.03</v>
      </c>
      <c r="AG34" s="3">
        <f>'OA&amp;GRIDCO'!AC34+'Day Ahead IEX PXIL'!S34+RTM!S34</f>
        <v>2.37</v>
      </c>
      <c r="AH34" s="3">
        <f>'OA&amp;GRIDCO'!AD34+'Day Ahead IEX PXIL'!T34+RTM!T34</f>
        <v>0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80.930000000000007</v>
      </c>
      <c r="AL34" s="3">
        <f>'OA&amp;GRIDCO'!BT34+'Day Ahead IEX PXIL'!AL34+RTM!AL34</f>
        <v>7.12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329.77738402061851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610.31000000000006</v>
      </c>
      <c r="BD34" s="3">
        <f>'OA&amp;GRIDCO'!ER34+'Day Ahead IEX PXIL'!CB34+RTM!CB34</f>
        <v>103.61000000000001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28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4.3</v>
      </c>
      <c r="CZ34" s="3">
        <f>'OA&amp;GRIDCO'!IH34+'Day Ahead IEX PXIL'!EJ34+RTM!ED34</f>
        <v>1.075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26.800000000000004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1.24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0.22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4.12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1834.7086840206182</v>
      </c>
      <c r="FR34" s="1">
        <f t="shared" si="1"/>
        <v>186.785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/>
      <c r="N35" s="71"/>
      <c r="O35" s="252">
        <v>0</v>
      </c>
      <c r="P35" s="71"/>
      <c r="Q35" s="87">
        <v>9</v>
      </c>
      <c r="R35" s="71">
        <v>0.85</v>
      </c>
      <c r="S35" s="70">
        <v>25</v>
      </c>
      <c r="T35" s="71"/>
      <c r="U35" s="70">
        <v>37</v>
      </c>
      <c r="V35" s="71"/>
      <c r="W35" s="251">
        <v>0.15</v>
      </c>
      <c r="X35" s="71"/>
      <c r="Y35" s="71">
        <v>0.22</v>
      </c>
      <c r="Z35" s="71"/>
      <c r="AA35" s="71">
        <v>0.33</v>
      </c>
      <c r="AB35" s="71"/>
      <c r="AC35" s="254">
        <v>0</v>
      </c>
      <c r="AD35" s="71"/>
      <c r="AE35" s="3">
        <f>'OA&amp;GRIDCO'!W35+'Day Ahead IEX PXIL'!M35+RTM!M35</f>
        <v>7.2100000000000009</v>
      </c>
      <c r="AF35" s="3">
        <f>'OA&amp;GRIDCO'!X35+'Day Ahead IEX PXIL'!N35+RTM!N35</f>
        <v>1.03</v>
      </c>
      <c r="AG35" s="3">
        <f>'OA&amp;GRIDCO'!AC35+'Day Ahead IEX PXIL'!S35+RTM!S35</f>
        <v>2.37</v>
      </c>
      <c r="AH35" s="3">
        <f>'OA&amp;GRIDCO'!AD35+'Day Ahead IEX PXIL'!T35+RTM!T35</f>
        <v>0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96.39</v>
      </c>
      <c r="AL35" s="3">
        <f>'OA&amp;GRIDCO'!BT35+'Day Ahead IEX PXIL'!AL35+RTM!AL35</f>
        <v>7.12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329.77738402061851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610.31000000000006</v>
      </c>
      <c r="BD35" s="3">
        <f>'OA&amp;GRIDCO'!ER35+'Day Ahead IEX PXIL'!CB35+RTM!CB35</f>
        <v>103.61000000000001</v>
      </c>
      <c r="BE35" s="71">
        <f>'OA&amp;GRIDCO'!OC35+GDAM!U35</f>
        <v>0.14000000000000001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28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2.06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4.3</v>
      </c>
      <c r="CZ35" s="3">
        <f>'OA&amp;GRIDCO'!IH35+'Day Ahead IEX PXIL'!EJ35+RTM!ED35</f>
        <v>1.075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20.61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1.24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0.23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0.83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0.42000000000000004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1838.4386840206187</v>
      </c>
      <c r="FR35" s="1">
        <f t="shared" si="1"/>
        <v>186.785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/>
      <c r="N36" s="71"/>
      <c r="O36" s="252">
        <v>0</v>
      </c>
      <c r="P36" s="71"/>
      <c r="Q36" s="87">
        <v>9</v>
      </c>
      <c r="R36" s="71">
        <v>0.85</v>
      </c>
      <c r="S36" s="70">
        <v>25</v>
      </c>
      <c r="T36" s="71"/>
      <c r="U36" s="70">
        <v>37</v>
      </c>
      <c r="V36" s="71"/>
      <c r="W36" s="251">
        <v>0.46</v>
      </c>
      <c r="X36" s="71"/>
      <c r="Y36" s="71">
        <v>0.55000000000000004</v>
      </c>
      <c r="Z36" s="71"/>
      <c r="AA36" s="71">
        <v>0.82</v>
      </c>
      <c r="AB36" s="71"/>
      <c r="AC36" s="254">
        <v>0</v>
      </c>
      <c r="AD36" s="71"/>
      <c r="AE36" s="3">
        <f>'OA&amp;GRIDCO'!W36+'Day Ahead IEX PXIL'!M36+RTM!M36</f>
        <v>21.64</v>
      </c>
      <c r="AF36" s="3">
        <f>'OA&amp;GRIDCO'!X36+'Day Ahead IEX PXIL'!N36+RTM!N36</f>
        <v>1.03</v>
      </c>
      <c r="AG36" s="70">
        <f>'OA&amp;GRIDCO'!AC36+'Day Ahead IEX PXIL'!S36+RTM!S36</f>
        <v>2.37</v>
      </c>
      <c r="AH36" s="70">
        <f>'OA&amp;GRIDCO'!AD36+'Day Ahead IEX PXIL'!T36+RTM!T36</f>
        <v>0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50</v>
      </c>
      <c r="AL36" s="70">
        <f>'OA&amp;GRIDCO'!BT36+'Day Ahead IEX PXIL'!AL36+RTM!AL36</f>
        <v>7.12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329.77738402061851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610.31000000000006</v>
      </c>
      <c r="BD36" s="70">
        <f>'OA&amp;GRIDCO'!ER36+'Day Ahead IEX PXIL'!CB36+RTM!CB36</f>
        <v>103.61000000000001</v>
      </c>
      <c r="BE36" s="71">
        <f>'OA&amp;GRIDCO'!OC36+GDAM!U36</f>
        <v>0.56999999999999995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28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2.06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4.3</v>
      </c>
      <c r="CZ36" s="70">
        <f>'OA&amp;GRIDCO'!IH36+'Day Ahead IEX PXIL'!EJ36+RTM!ED36</f>
        <v>1.075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20.61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1.24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2.0699999999999998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0.33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1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1.05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1810.0586840206183</v>
      </c>
      <c r="FR36" s="1">
        <f t="shared" si="1"/>
        <v>186.785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/>
      <c r="N37" s="71"/>
      <c r="O37" s="252">
        <v>3.5000000000000003E-2</v>
      </c>
      <c r="P37" s="71"/>
      <c r="Q37" s="87">
        <v>9</v>
      </c>
      <c r="R37" s="71">
        <v>0.85</v>
      </c>
      <c r="S37" s="70">
        <v>25</v>
      </c>
      <c r="T37" s="71"/>
      <c r="U37" s="70">
        <v>37</v>
      </c>
      <c r="V37" s="71"/>
      <c r="W37" s="251">
        <v>0.99</v>
      </c>
      <c r="X37" s="71"/>
      <c r="Y37" s="71">
        <v>0.87</v>
      </c>
      <c r="Z37" s="71"/>
      <c r="AA37" s="71">
        <v>1.3</v>
      </c>
      <c r="AB37" s="71"/>
      <c r="AC37" s="254">
        <v>0.04</v>
      </c>
      <c r="AD37" s="71"/>
      <c r="AE37" s="3">
        <f>'OA&amp;GRIDCO'!W37+'Day Ahead IEX PXIL'!M37+RTM!M37</f>
        <v>21.64</v>
      </c>
      <c r="AF37" s="3">
        <f>'OA&amp;GRIDCO'!X37+'Day Ahead IEX PXIL'!N37+RTM!N37</f>
        <v>1.03</v>
      </c>
      <c r="AG37" s="70">
        <f>'OA&amp;GRIDCO'!AC37+'Day Ahead IEX PXIL'!S37+RTM!S37</f>
        <v>2.37</v>
      </c>
      <c r="AH37" s="70">
        <f>'OA&amp;GRIDCO'!AD37+'Day Ahead IEX PXIL'!T37+RTM!T37</f>
        <v>0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50</v>
      </c>
      <c r="AL37" s="70">
        <f>'OA&amp;GRIDCO'!BT37+'Day Ahead IEX PXIL'!AL37+RTM!AL37</f>
        <v>7.12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329.77738402061851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600.00000000000011</v>
      </c>
      <c r="BD37" s="70">
        <f>'OA&amp;GRIDCO'!ER37+'Day Ahead IEX PXIL'!CB37+RTM!CB37</f>
        <v>103.61000000000001</v>
      </c>
      <c r="BE37" s="71">
        <f>'OA&amp;GRIDCO'!OC37+GDAM!U37</f>
        <v>1.22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28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2.06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4.3</v>
      </c>
      <c r="CZ37" s="70">
        <f>'OA&amp;GRIDCO'!IH37+'Day Ahead IEX PXIL'!EJ37+RTM!ED37</f>
        <v>1.075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20.61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1.24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3.55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0.44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1.7600000000000002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1805.1036840206184</v>
      </c>
      <c r="FR37" s="1">
        <f t="shared" si="1"/>
        <v>186.785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/>
      <c r="N38" s="71"/>
      <c r="O38" s="252">
        <v>8.5000000000000006E-2</v>
      </c>
      <c r="P38" s="71"/>
      <c r="Q38" s="87">
        <v>9</v>
      </c>
      <c r="R38" s="71">
        <v>0.85</v>
      </c>
      <c r="S38" s="70">
        <v>25</v>
      </c>
      <c r="T38" s="71"/>
      <c r="U38" s="70">
        <v>37</v>
      </c>
      <c r="V38" s="71"/>
      <c r="W38" s="251">
        <v>1.66</v>
      </c>
      <c r="X38" s="71"/>
      <c r="Y38" s="71">
        <v>1.18</v>
      </c>
      <c r="Z38" s="71"/>
      <c r="AA38" s="71">
        <v>1.77</v>
      </c>
      <c r="AB38" s="71"/>
      <c r="AC38" s="254">
        <v>0.09</v>
      </c>
      <c r="AD38" s="71"/>
      <c r="AE38" s="3">
        <f>'OA&amp;GRIDCO'!W38+'Day Ahead IEX PXIL'!M38+RTM!M38</f>
        <v>7.2100000000000009</v>
      </c>
      <c r="AF38" s="3">
        <f>'OA&amp;GRIDCO'!X38+'Day Ahead IEX PXIL'!N38+RTM!N38</f>
        <v>1.03</v>
      </c>
      <c r="AG38" s="70">
        <f>'OA&amp;GRIDCO'!AC38+'Day Ahead IEX PXIL'!S38+RTM!S38</f>
        <v>2.37</v>
      </c>
      <c r="AH38" s="70">
        <f>'OA&amp;GRIDCO'!AD38+'Day Ahead IEX PXIL'!T38+RTM!T38</f>
        <v>0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65.460000000000008</v>
      </c>
      <c r="AL38" s="70">
        <f>'OA&amp;GRIDCO'!BT38+'Day Ahead IEX PXIL'!AL38+RTM!AL38</f>
        <v>7.12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329.77738402061851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600.00000000000011</v>
      </c>
      <c r="BD38" s="70">
        <f>'OA&amp;GRIDCO'!ER38+'Day Ahead IEX PXIL'!CB38+RTM!CB38</f>
        <v>103.61000000000001</v>
      </c>
      <c r="BE38" s="71">
        <f>'OA&amp;GRIDCO'!OC38+GDAM!U38</f>
        <v>1.94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28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2.06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4.3</v>
      </c>
      <c r="CZ38" s="70">
        <f>'OA&amp;GRIDCO'!IH38+'Day Ahead IEX PXIL'!EJ38+RTM!ED38</f>
        <v>1.075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20.61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1.24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5.59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0.77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2.4700000000000002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1811.9636840206185</v>
      </c>
      <c r="FR38" s="1">
        <f t="shared" si="1"/>
        <v>186.785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/>
      <c r="N39" s="71"/>
      <c r="O39" s="252">
        <v>0.11</v>
      </c>
      <c r="P39" s="71"/>
      <c r="Q39" s="87">
        <v>9</v>
      </c>
      <c r="R39" s="71">
        <v>0.85</v>
      </c>
      <c r="S39" s="70">
        <v>25</v>
      </c>
      <c r="T39" s="71"/>
      <c r="U39" s="70">
        <v>37</v>
      </c>
      <c r="V39" s="71"/>
      <c r="W39" s="251">
        <v>2.52</v>
      </c>
      <c r="X39" s="71"/>
      <c r="Y39" s="71">
        <v>1.49</v>
      </c>
      <c r="Z39" s="71"/>
      <c r="AA39" s="71">
        <v>2.2400000000000002</v>
      </c>
      <c r="AB39" s="71"/>
      <c r="AC39" s="255">
        <v>0.25</v>
      </c>
      <c r="AD39" s="71"/>
      <c r="AE39" s="3">
        <f>'OA&amp;GRIDCO'!W39+'Day Ahead IEX PXIL'!M39+RTM!M39</f>
        <v>6.1800000000000006</v>
      </c>
      <c r="AF39" s="3">
        <f>'OA&amp;GRIDCO'!X39+'Day Ahead IEX PXIL'!N39+RTM!N39</f>
        <v>1.03</v>
      </c>
      <c r="AG39" s="70">
        <f>'OA&amp;GRIDCO'!AC39+'Day Ahead IEX PXIL'!S39+RTM!S39</f>
        <v>1.86</v>
      </c>
      <c r="AH39" s="70">
        <f>'OA&amp;GRIDCO'!AD39+'Day Ahead IEX PXIL'!T39+RTM!T39</f>
        <v>0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50</v>
      </c>
      <c r="AL39" s="70">
        <f>'OA&amp;GRIDCO'!BT39+'Day Ahead IEX PXIL'!AL39+RTM!AL39</f>
        <v>7.12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329.77738402061851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600.00000000000011</v>
      </c>
      <c r="BD39" s="70">
        <f>'OA&amp;GRIDCO'!ER39+'Day Ahead IEX PXIL'!CB39+RTM!CB39</f>
        <v>103.61000000000001</v>
      </c>
      <c r="BE39" s="71">
        <f>'OA&amp;GRIDCO'!OC39+GDAM!U39</f>
        <v>2.76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28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2.06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4.3</v>
      </c>
      <c r="CZ39" s="70">
        <f>'OA&amp;GRIDCO'!IH39+'Day Ahead IEX PXIL'!EJ39+RTM!ED39</f>
        <v>1.075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20.61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1.24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7.7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4.3099999999999996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3.17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1802.3586840206187</v>
      </c>
      <c r="FR39" s="1">
        <f t="shared" si="1"/>
        <v>186.785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/>
      <c r="N40" s="71"/>
      <c r="O40" s="252">
        <v>0.15</v>
      </c>
      <c r="P40" s="71"/>
      <c r="Q40" s="87">
        <v>9</v>
      </c>
      <c r="R40" s="71">
        <v>0.85</v>
      </c>
      <c r="S40" s="70">
        <v>25</v>
      </c>
      <c r="T40" s="71"/>
      <c r="U40" s="70">
        <v>37</v>
      </c>
      <c r="V40" s="71"/>
      <c r="W40" s="251">
        <v>3.34</v>
      </c>
      <c r="X40" s="71"/>
      <c r="Y40" s="71">
        <v>1.89</v>
      </c>
      <c r="Z40" s="71"/>
      <c r="AA40" s="71">
        <v>2.83</v>
      </c>
      <c r="AB40" s="71"/>
      <c r="AC40" s="255">
        <v>0.38</v>
      </c>
      <c r="AD40" s="71"/>
      <c r="AE40" s="3">
        <f>'OA&amp;GRIDCO'!W40+'Day Ahead IEX PXIL'!M40+RTM!M40</f>
        <v>6.1800000000000006</v>
      </c>
      <c r="AF40" s="3">
        <f>'OA&amp;GRIDCO'!X40+'Day Ahead IEX PXIL'!N40+RTM!N40</f>
        <v>1.03</v>
      </c>
      <c r="AG40" s="70">
        <f>'OA&amp;GRIDCO'!AC40+'Day Ahead IEX PXIL'!S40+RTM!S40</f>
        <v>1.86</v>
      </c>
      <c r="AH40" s="70">
        <f>'OA&amp;GRIDCO'!AD40+'Day Ahead IEX PXIL'!T40+RTM!T40</f>
        <v>0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91.240000000000009</v>
      </c>
      <c r="AL40" s="70">
        <f>'OA&amp;GRIDCO'!BT40+'Day Ahead IEX PXIL'!AL40+RTM!AL40</f>
        <v>7.12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329.77738402061851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600.00000000000011</v>
      </c>
      <c r="BD40" s="70">
        <f>'OA&amp;GRIDCO'!ER40+'Day Ahead IEX PXIL'!CB40+RTM!CB40</f>
        <v>103.61000000000001</v>
      </c>
      <c r="BE40" s="71">
        <f>'OA&amp;GRIDCO'!OC40+GDAM!U40</f>
        <v>3.92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28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2.06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4.3</v>
      </c>
      <c r="CZ40" s="70">
        <f>'OA&amp;GRIDCO'!IH40+'Day Ahead IEX PXIL'!EJ40+RTM!ED40</f>
        <v>1.075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20.61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1.24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10.050000000000001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1.1100000000000001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6.62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4.22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1852.678684020618</v>
      </c>
      <c r="FR40" s="1">
        <f t="shared" si="1"/>
        <v>186.785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/>
      <c r="N41" s="71"/>
      <c r="O41" s="252">
        <v>0.185</v>
      </c>
      <c r="P41" s="71"/>
      <c r="Q41" s="87">
        <v>9</v>
      </c>
      <c r="R41" s="71">
        <v>0.85</v>
      </c>
      <c r="S41" s="70">
        <v>25</v>
      </c>
      <c r="T41" s="71"/>
      <c r="U41" s="70">
        <v>37</v>
      </c>
      <c r="V41" s="71"/>
      <c r="W41" s="251">
        <v>4.7</v>
      </c>
      <c r="X41" s="71"/>
      <c r="Y41" s="71">
        <v>2.29</v>
      </c>
      <c r="Z41" s="71"/>
      <c r="AA41" s="71">
        <v>3.43</v>
      </c>
      <c r="AB41" s="71"/>
      <c r="AC41" s="255">
        <v>0.46</v>
      </c>
      <c r="AD41" s="71"/>
      <c r="AE41" s="3">
        <f>'OA&amp;GRIDCO'!W41+'Day Ahead IEX PXIL'!M41+RTM!M41</f>
        <v>16.490000000000002</v>
      </c>
      <c r="AF41" s="3">
        <f>'OA&amp;GRIDCO'!X41+'Day Ahead IEX PXIL'!N41+RTM!N41</f>
        <v>1.03</v>
      </c>
      <c r="AG41" s="70">
        <f>'OA&amp;GRIDCO'!AC41+'Day Ahead IEX PXIL'!S41+RTM!S41</f>
        <v>1.86</v>
      </c>
      <c r="AH41" s="70">
        <f>'OA&amp;GRIDCO'!AD41+'Day Ahead IEX PXIL'!T41+RTM!T41</f>
        <v>0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101.55</v>
      </c>
      <c r="AL41" s="70">
        <f>'OA&amp;GRIDCO'!BT41+'Day Ahead IEX PXIL'!AL41+RTM!AL41</f>
        <v>7.12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329.77738402061851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600.00000000000011</v>
      </c>
      <c r="BD41" s="70">
        <f>'OA&amp;GRIDCO'!ER41+'Day Ahead IEX PXIL'!CB41+RTM!CB41</f>
        <v>103.61000000000001</v>
      </c>
      <c r="BE41" s="71">
        <f>'OA&amp;GRIDCO'!OC41+GDAM!U41</f>
        <v>6.52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28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4.3</v>
      </c>
      <c r="CZ41" s="70">
        <f>'OA&amp;GRIDCO'!IH41+'Day Ahead IEX PXIL'!EJ41+RTM!ED41</f>
        <v>1.075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20.61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1.24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12.370000000000001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1.22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9.43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4.83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1882.1636840206183</v>
      </c>
      <c r="FR41" s="1">
        <f t="shared" si="1"/>
        <v>186.785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/>
      <c r="N42" s="71"/>
      <c r="O42" s="252">
        <v>0.22</v>
      </c>
      <c r="P42" s="71"/>
      <c r="Q42" s="87">
        <v>9</v>
      </c>
      <c r="R42" s="71">
        <v>0.85</v>
      </c>
      <c r="S42" s="70">
        <v>25</v>
      </c>
      <c r="T42" s="71"/>
      <c r="U42" s="70">
        <v>37</v>
      </c>
      <c r="V42" s="71"/>
      <c r="W42" s="251">
        <v>5.48</v>
      </c>
      <c r="X42" s="71"/>
      <c r="Y42" s="71">
        <v>2.68</v>
      </c>
      <c r="Z42" s="71"/>
      <c r="AA42" s="71">
        <v>4.01</v>
      </c>
      <c r="AB42" s="71"/>
      <c r="AC42" s="255">
        <v>0.67</v>
      </c>
      <c r="AD42" s="71"/>
      <c r="AE42" s="3">
        <f>'OA&amp;GRIDCO'!W42+'Day Ahead IEX PXIL'!M42+RTM!M42</f>
        <v>16.490000000000002</v>
      </c>
      <c r="AF42" s="3">
        <f>'OA&amp;GRIDCO'!X42+'Day Ahead IEX PXIL'!N42+RTM!N42</f>
        <v>1.03</v>
      </c>
      <c r="AG42" s="70">
        <f>'OA&amp;GRIDCO'!AC42+'Day Ahead IEX PXIL'!S42+RTM!S42</f>
        <v>1.86</v>
      </c>
      <c r="AH42" s="70">
        <f>'OA&amp;GRIDCO'!AD42+'Day Ahead IEX PXIL'!T42+RTM!T42</f>
        <v>0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60.31</v>
      </c>
      <c r="AL42" s="70">
        <f>'OA&amp;GRIDCO'!BT42+'Day Ahead IEX PXIL'!AL42+RTM!AL42</f>
        <v>7.12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329.77738402061851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600.00000000000011</v>
      </c>
      <c r="BD42" s="70">
        <f>'OA&amp;GRIDCO'!ER42+'Day Ahead IEX PXIL'!CB42+RTM!CB42</f>
        <v>103.61000000000001</v>
      </c>
      <c r="BE42" s="71">
        <f>'OA&amp;GRIDCO'!OC42+GDAM!U42</f>
        <v>9.33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28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4.3</v>
      </c>
      <c r="CZ42" s="70">
        <f>'OA&amp;GRIDCO'!IH42+'Day Ahead IEX PXIL'!EJ42+RTM!ED42</f>
        <v>1.075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20.61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1.24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14.76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1.44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1.55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11.360000000000001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5.7299999999999995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1851.1686840206185</v>
      </c>
      <c r="FR42" s="1">
        <f t="shared" si="1"/>
        <v>186.785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/>
      <c r="N43" s="71"/>
      <c r="O43" s="252">
        <v>0.3</v>
      </c>
      <c r="P43" s="71"/>
      <c r="Q43" s="87">
        <v>9</v>
      </c>
      <c r="R43" s="71">
        <v>0.85</v>
      </c>
      <c r="S43" s="70">
        <v>25</v>
      </c>
      <c r="T43" s="71"/>
      <c r="U43" s="70">
        <v>37</v>
      </c>
      <c r="V43" s="71"/>
      <c r="W43" s="251">
        <v>7.95</v>
      </c>
      <c r="X43" s="71"/>
      <c r="Y43" s="71">
        <v>3.07</v>
      </c>
      <c r="Z43" s="71"/>
      <c r="AA43" s="71">
        <v>4.5999999999999996</v>
      </c>
      <c r="AB43" s="71"/>
      <c r="AC43" s="255">
        <v>0.77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2.37</v>
      </c>
      <c r="AH43" s="70">
        <f>'OA&amp;GRIDCO'!AD43+'Day Ahead IEX PXIL'!T43+RTM!T43</f>
        <v>0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55.15</v>
      </c>
      <c r="AL43" s="70">
        <f>'OA&amp;GRIDCO'!BT43+'Day Ahead IEX PXIL'!AL43+RTM!AL43</f>
        <v>7.12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329.77738402061851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414.43000000000006</v>
      </c>
      <c r="BD43" s="70">
        <f>'OA&amp;GRIDCO'!ER43+'Day Ahead IEX PXIL'!CB43+RTM!CB43</f>
        <v>103.61000000000001</v>
      </c>
      <c r="BE43" s="71">
        <f>'OA&amp;GRIDCO'!OC43+GDAM!U43</f>
        <v>11.719999999999999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4.3</v>
      </c>
      <c r="CZ43" s="70">
        <f>'OA&amp;GRIDCO'!IH43+'Day Ahead IEX PXIL'!EJ43+RTM!ED43</f>
        <v>1.075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1.24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16.989999999999998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1.55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6.41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1621.0991840206186</v>
      </c>
      <c r="FR43" s="1">
        <f t="shared" si="1"/>
        <v>175.785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/>
      <c r="N44" s="71"/>
      <c r="O44" s="252">
        <v>0.53</v>
      </c>
      <c r="P44" s="71"/>
      <c r="Q44" s="87">
        <v>9</v>
      </c>
      <c r="R44" s="71">
        <v>0.85</v>
      </c>
      <c r="S44" s="70">
        <v>25</v>
      </c>
      <c r="T44" s="71"/>
      <c r="U44" s="70">
        <v>37</v>
      </c>
      <c r="V44" s="71"/>
      <c r="W44" s="251">
        <v>9.26</v>
      </c>
      <c r="X44" s="71"/>
      <c r="Y44" s="71">
        <v>3.37</v>
      </c>
      <c r="Z44" s="71"/>
      <c r="AA44" s="71">
        <v>5.0599999999999996</v>
      </c>
      <c r="AB44" s="71"/>
      <c r="AC44" s="255">
        <v>0.89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2.37</v>
      </c>
      <c r="AH44" s="70">
        <f>'OA&amp;GRIDCO'!AD44+'Day Ahead IEX PXIL'!T44+RTM!T44</f>
        <v>0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60.31</v>
      </c>
      <c r="AL44" s="70">
        <f>'OA&amp;GRIDCO'!BT44+'Day Ahead IEX PXIL'!AL44+RTM!AL44</f>
        <v>7.12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329.77738402061851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414.43000000000006</v>
      </c>
      <c r="BD44" s="70">
        <f>'OA&amp;GRIDCO'!ER44+'Day Ahead IEX PXIL'!CB44+RTM!CB44</f>
        <v>103.61000000000001</v>
      </c>
      <c r="BE44" s="71">
        <f>'OA&amp;GRIDCO'!OC44+GDAM!U44</f>
        <v>13.620000000000001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4.3</v>
      </c>
      <c r="CZ44" s="70">
        <f>'OA&amp;GRIDCO'!IH44+'Day Ahead IEX PXIL'!EJ44+RTM!ED44</f>
        <v>1.075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1.24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18.939999999999998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1.88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7.1199999999999992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1631.9791840206185</v>
      </c>
      <c r="FR44" s="1">
        <f t="shared" si="1"/>
        <v>175.785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/>
      <c r="N45" s="71"/>
      <c r="O45" s="252">
        <v>0.85899999999999999</v>
      </c>
      <c r="P45" s="71"/>
      <c r="Q45" s="87">
        <v>9</v>
      </c>
      <c r="R45" s="71">
        <v>0.85</v>
      </c>
      <c r="S45" s="70">
        <v>25</v>
      </c>
      <c r="T45" s="71"/>
      <c r="U45" s="70">
        <v>37</v>
      </c>
      <c r="V45" s="71"/>
      <c r="W45" s="251">
        <v>9.83</v>
      </c>
      <c r="X45" s="71"/>
      <c r="Y45" s="71">
        <v>3.67</v>
      </c>
      <c r="Z45" s="71"/>
      <c r="AA45" s="71">
        <v>5.51</v>
      </c>
      <c r="AB45" s="71"/>
      <c r="AC45" s="255">
        <v>0.99</v>
      </c>
      <c r="AD45" s="71"/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2.37</v>
      </c>
      <c r="AH45" s="70">
        <f>'OA&amp;GRIDCO'!AD45+'Day Ahead IEX PXIL'!T45+RTM!T45</f>
        <v>0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50</v>
      </c>
      <c r="AL45" s="70">
        <f>'OA&amp;GRIDCO'!BT45+'Day Ahead IEX PXIL'!AL45+RTM!AL45</f>
        <v>7.12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329.77738402061851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414.43000000000006</v>
      </c>
      <c r="BD45" s="70">
        <f>'OA&amp;GRIDCO'!ER45+'Day Ahead IEX PXIL'!CB45+RTM!CB45</f>
        <v>103.61000000000001</v>
      </c>
      <c r="BE45" s="71">
        <f>'OA&amp;GRIDCO'!OC45+GDAM!U45</f>
        <v>14.69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4.3</v>
      </c>
      <c r="CZ45" s="70">
        <f>'OA&amp;GRIDCO'!IH45+'Day Ahead IEX PXIL'!EJ45+RTM!ED45</f>
        <v>1.075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20.61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1.24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20.8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11.39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8.02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1626.3481840206186</v>
      </c>
      <c r="FR45" s="1">
        <f t="shared" si="1"/>
        <v>175.785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/>
      <c r="N46" s="71"/>
      <c r="O46" s="252">
        <v>0.85699999999999998</v>
      </c>
      <c r="P46" s="71"/>
      <c r="Q46" s="87">
        <v>9</v>
      </c>
      <c r="R46" s="71">
        <v>0.85</v>
      </c>
      <c r="S46" s="70">
        <v>25</v>
      </c>
      <c r="T46" s="71"/>
      <c r="U46" s="70">
        <v>37</v>
      </c>
      <c r="V46" s="71"/>
      <c r="W46" s="251">
        <v>8.67</v>
      </c>
      <c r="X46" s="71"/>
      <c r="Y46" s="71">
        <v>3.97</v>
      </c>
      <c r="Z46" s="71"/>
      <c r="AA46" s="71">
        <v>5.96</v>
      </c>
      <c r="AB46" s="71"/>
      <c r="AC46" s="255">
        <v>1.17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2.37</v>
      </c>
      <c r="AH46" s="70">
        <f>'OA&amp;GRIDCO'!AD46+'Day Ahead IEX PXIL'!T46+RTM!T46</f>
        <v>0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80.930000000000007</v>
      </c>
      <c r="AL46" s="70">
        <f>'OA&amp;GRIDCO'!BT46+'Day Ahead IEX PXIL'!AL46+RTM!AL46</f>
        <v>7.12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329.77738402061851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414.43000000000006</v>
      </c>
      <c r="BD46" s="70">
        <f>'OA&amp;GRIDCO'!ER46+'Day Ahead IEX PXIL'!CB46+RTM!CB46</f>
        <v>103.61000000000001</v>
      </c>
      <c r="BE46" s="71">
        <f>'OA&amp;GRIDCO'!OC46+GDAM!U46</f>
        <v>16.21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4.3</v>
      </c>
      <c r="CZ46" s="70">
        <f>'OA&amp;GRIDCO'!IH46+'Day Ahead IEX PXIL'!EJ46+RTM!ED46</f>
        <v>1.075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20.61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1.24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25.26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22.57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11.360000000000001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8.86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1661.3661840206184</v>
      </c>
      <c r="FR46" s="1">
        <f t="shared" si="1"/>
        <v>175.785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/>
      <c r="N47" s="71"/>
      <c r="O47" s="252">
        <v>0.93</v>
      </c>
      <c r="P47" s="71"/>
      <c r="Q47" s="87">
        <v>9</v>
      </c>
      <c r="R47" s="71">
        <v>0.85</v>
      </c>
      <c r="S47" s="70">
        <v>25</v>
      </c>
      <c r="T47" s="71"/>
      <c r="U47" s="70">
        <v>37</v>
      </c>
      <c r="V47" s="71"/>
      <c r="W47" s="251">
        <v>10.53</v>
      </c>
      <c r="X47" s="71"/>
      <c r="Y47" s="71">
        <v>4.2699999999999996</v>
      </c>
      <c r="Z47" s="71"/>
      <c r="AA47" s="71">
        <v>6.39</v>
      </c>
      <c r="AB47" s="71"/>
      <c r="AC47" s="255">
        <v>1.87</v>
      </c>
      <c r="AD47" s="71"/>
      <c r="AE47" s="3">
        <f>'OA&amp;GRIDCO'!W47+'Day Ahead IEX PXIL'!M47+RTM!M47</f>
        <v>21.64</v>
      </c>
      <c r="AF47" s="3">
        <f>'OA&amp;GRIDCO'!X47+'Day Ahead IEX PXIL'!N47+RTM!N47</f>
        <v>1.03</v>
      </c>
      <c r="AG47" s="3">
        <f>'OA&amp;GRIDCO'!AC47+'Day Ahead IEX PXIL'!S47+RTM!S47</f>
        <v>1.86</v>
      </c>
      <c r="AH47" s="3">
        <f>'OA&amp;GRIDCO'!AD47+'Day Ahead IEX PXIL'!T47+RTM!T47</f>
        <v>0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101.55</v>
      </c>
      <c r="AL47" s="3">
        <f>'OA&amp;GRIDCO'!BT47+'Day Ahead IEX PXIL'!AL47+RTM!AL47</f>
        <v>7.12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329.77738402061851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414.43000000000006</v>
      </c>
      <c r="BD47" s="3">
        <f>'OA&amp;GRIDCO'!ER47+'Day Ahead IEX PXIL'!CB47+RTM!CB47</f>
        <v>103.61000000000001</v>
      </c>
      <c r="BE47" s="71">
        <f>'OA&amp;GRIDCO'!OC47+GDAM!U47</f>
        <v>16.21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4.3</v>
      </c>
      <c r="CZ47" s="3">
        <f>'OA&amp;GRIDCO'!IH47+'Day Ahead IEX PXIL'!EJ47+RTM!ED47</f>
        <v>1.075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1.24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25.26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23.83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2.44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13.520000000000001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9.7799999999999994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1704.8591840206186</v>
      </c>
      <c r="FR47" s="1">
        <f t="shared" si="1"/>
        <v>176.785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/>
      <c r="N48" s="71"/>
      <c r="O48" s="252">
        <v>0.95</v>
      </c>
      <c r="P48" s="71"/>
      <c r="Q48" s="87">
        <v>9</v>
      </c>
      <c r="R48" s="71">
        <v>0.85</v>
      </c>
      <c r="S48" s="70">
        <v>25</v>
      </c>
      <c r="T48" s="71"/>
      <c r="U48" s="70">
        <v>37</v>
      </c>
      <c r="V48" s="71"/>
      <c r="W48" s="251">
        <v>10.4</v>
      </c>
      <c r="X48" s="71"/>
      <c r="Y48" s="71">
        <v>4.62</v>
      </c>
      <c r="Z48" s="71"/>
      <c r="AA48" s="71">
        <v>6.93</v>
      </c>
      <c r="AB48" s="71"/>
      <c r="AC48" s="255">
        <v>1.93</v>
      </c>
      <c r="AD48" s="71"/>
      <c r="AE48" s="3">
        <f>'OA&amp;GRIDCO'!W48+'Day Ahead IEX PXIL'!M48+RTM!M48</f>
        <v>7.2100000000000009</v>
      </c>
      <c r="AF48" s="3">
        <f>'OA&amp;GRIDCO'!X48+'Day Ahead IEX PXIL'!N48+RTM!N48</f>
        <v>1.03</v>
      </c>
      <c r="AG48" s="3">
        <f>'OA&amp;GRIDCO'!AC48+'Day Ahead IEX PXIL'!S48+RTM!S48</f>
        <v>1.86</v>
      </c>
      <c r="AH48" s="3">
        <f>'OA&amp;GRIDCO'!AD48+'Day Ahead IEX PXIL'!T48+RTM!T48</f>
        <v>0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50</v>
      </c>
      <c r="AL48" s="3">
        <f>'OA&amp;GRIDCO'!BT48+'Day Ahead IEX PXIL'!AL48+RTM!AL48</f>
        <v>7.12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329.77738402061851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414.43000000000006</v>
      </c>
      <c r="BD48" s="3">
        <f>'OA&amp;GRIDCO'!ER48+'Day Ahead IEX PXIL'!CB48+RTM!CB48</f>
        <v>103.61000000000001</v>
      </c>
      <c r="BE48" s="71">
        <f>'OA&amp;GRIDCO'!OC48+GDAM!U48</f>
        <v>16.21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4.3</v>
      </c>
      <c r="CZ48" s="3">
        <f>'OA&amp;GRIDCO'!IH48+'Day Ahead IEX PXIL'!EJ48+RTM!ED48</f>
        <v>1.075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1.24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25.26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25.2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2.66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14.360000000000001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10.59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1642.9591840206185</v>
      </c>
      <c r="FR48" s="1">
        <f t="shared" si="1"/>
        <v>176.785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/>
      <c r="N49" s="71"/>
      <c r="O49" s="252">
        <v>1</v>
      </c>
      <c r="P49" s="71"/>
      <c r="Q49" s="87">
        <v>9</v>
      </c>
      <c r="R49" s="71">
        <v>0.85</v>
      </c>
      <c r="S49" s="70">
        <v>25</v>
      </c>
      <c r="T49" s="71"/>
      <c r="U49" s="70">
        <v>37</v>
      </c>
      <c r="V49" s="71"/>
      <c r="W49" s="251">
        <v>11.06</v>
      </c>
      <c r="X49" s="71"/>
      <c r="Y49" s="71">
        <v>4.9800000000000004</v>
      </c>
      <c r="Z49" s="71"/>
      <c r="AA49" s="71">
        <v>7.47</v>
      </c>
      <c r="AB49" s="71"/>
      <c r="AC49" s="255">
        <v>2.2400000000000002</v>
      </c>
      <c r="AD49" s="71"/>
      <c r="AE49" s="3">
        <f>'OA&amp;GRIDCO'!W49+'Day Ahead IEX PXIL'!M49+RTM!M49</f>
        <v>7.2100000000000009</v>
      </c>
      <c r="AF49" s="3">
        <f>'OA&amp;GRIDCO'!X49+'Day Ahead IEX PXIL'!N49+RTM!N49</f>
        <v>1.03</v>
      </c>
      <c r="AG49" s="3">
        <f>'OA&amp;GRIDCO'!AC49+'Day Ahead IEX PXIL'!S49+RTM!S49</f>
        <v>1.86</v>
      </c>
      <c r="AH49" s="3">
        <f>'OA&amp;GRIDCO'!AD49+'Day Ahead IEX PXIL'!T49+RTM!T49</f>
        <v>0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50</v>
      </c>
      <c r="AL49" s="3">
        <f>'OA&amp;GRIDCO'!BT49+'Day Ahead IEX PXIL'!AL49+RTM!AL49</f>
        <v>7.12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329.77738402061851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414.43000000000006</v>
      </c>
      <c r="BD49" s="3">
        <f>'OA&amp;GRIDCO'!ER49+'Day Ahead IEX PXIL'!CB49+RTM!CB49</f>
        <v>103.61000000000001</v>
      </c>
      <c r="BE49" s="71">
        <f>'OA&amp;GRIDCO'!OC49+GDAM!U49</f>
        <v>16.21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4.3</v>
      </c>
      <c r="CZ49" s="3">
        <f>'OA&amp;GRIDCO'!IH49+'Day Ahead IEX PXIL'!EJ49+RTM!ED49</f>
        <v>1.075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49.852000000000004</v>
      </c>
      <c r="DP49" s="70">
        <f>'OA&amp;GRIDCO'!LV49+'Day Ahead IEX PXIL'!HP49+RTM!IV49</f>
        <v>0</v>
      </c>
      <c r="DQ49" s="70">
        <f>RTM!HK49</f>
        <v>1.24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27.200000000000003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2.77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15.760000000000002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11.3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1644.1561840206186</v>
      </c>
      <c r="FR49" s="1">
        <f t="shared" si="1"/>
        <v>176.785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/>
      <c r="N50" s="71"/>
      <c r="O50" s="252">
        <v>1.5329999999999999</v>
      </c>
      <c r="P50" s="71"/>
      <c r="Q50" s="87">
        <v>9</v>
      </c>
      <c r="R50" s="71">
        <v>0.85</v>
      </c>
      <c r="S50" s="70">
        <v>25</v>
      </c>
      <c r="T50" s="71"/>
      <c r="U50" s="70">
        <v>37</v>
      </c>
      <c r="V50" s="71"/>
      <c r="W50" s="251">
        <v>11.38</v>
      </c>
      <c r="X50" s="71"/>
      <c r="Y50" s="71">
        <v>5.33</v>
      </c>
      <c r="Z50" s="71"/>
      <c r="AA50" s="71">
        <v>7.99</v>
      </c>
      <c r="AB50" s="71"/>
      <c r="AC50" s="255">
        <v>2.29</v>
      </c>
      <c r="AD50" s="71"/>
      <c r="AE50" s="3">
        <f>'OA&amp;GRIDCO'!W50+'Day Ahead IEX PXIL'!M50+RTM!M50</f>
        <v>7.2100000000000009</v>
      </c>
      <c r="AF50" s="3">
        <f>'OA&amp;GRIDCO'!X50+'Day Ahead IEX PXIL'!N50+RTM!N50</f>
        <v>1.03</v>
      </c>
      <c r="AG50" s="3">
        <f>'OA&amp;GRIDCO'!AC50+'Day Ahead IEX PXIL'!S50+RTM!S50</f>
        <v>1.86</v>
      </c>
      <c r="AH50" s="3">
        <f>'OA&amp;GRIDCO'!AD50+'Day Ahead IEX PXIL'!T50+RTM!T50</f>
        <v>0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96.39</v>
      </c>
      <c r="AL50" s="3">
        <f>'OA&amp;GRIDCO'!BT50+'Day Ahead IEX PXIL'!AL50+RTM!AL50</f>
        <v>7.12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329.77738402061851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414.43000000000006</v>
      </c>
      <c r="BD50" s="3">
        <f>'OA&amp;GRIDCO'!ER50+'Day Ahead IEX PXIL'!CB50+RTM!CB50</f>
        <v>103.61000000000001</v>
      </c>
      <c r="BE50" s="71">
        <f>'OA&amp;GRIDCO'!OC50+GDAM!U50</f>
        <v>16.21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4.3</v>
      </c>
      <c r="CZ50" s="3">
        <f>'OA&amp;GRIDCO'!IH50+'Day Ahead IEX PXIL'!EJ50+RTM!ED50</f>
        <v>1.075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1.24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29.299999999999997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2.99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17.770000000000003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11.73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1691.2161840206186</v>
      </c>
      <c r="FR50" s="1">
        <f t="shared" si="1"/>
        <v>176.785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/>
      <c r="N51" s="71"/>
      <c r="O51" s="252">
        <v>2.0369999999999999</v>
      </c>
      <c r="P51" s="71"/>
      <c r="Q51" s="87">
        <v>9</v>
      </c>
      <c r="R51" s="71">
        <v>0.85</v>
      </c>
      <c r="S51" s="70">
        <v>25</v>
      </c>
      <c r="T51" s="71"/>
      <c r="U51" s="70">
        <v>37</v>
      </c>
      <c r="V51" s="71"/>
      <c r="W51" s="251">
        <v>11.98</v>
      </c>
      <c r="X51" s="71"/>
      <c r="Y51" s="71">
        <v>5.68</v>
      </c>
      <c r="Z51" s="71"/>
      <c r="AA51" s="71">
        <v>8.52</v>
      </c>
      <c r="AB51" s="71"/>
      <c r="AC51" s="255">
        <v>2.59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1.86</v>
      </c>
      <c r="AH51" s="3">
        <f>'OA&amp;GRIDCO'!AD51+'Day Ahead IEX PXIL'!T51+RTM!T51</f>
        <v>0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89.18</v>
      </c>
      <c r="AL51" s="3">
        <f>'OA&amp;GRIDCO'!BT51+'Day Ahead IEX PXIL'!AL51+RTM!AL51</f>
        <v>7.12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329.77738402061851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414.43000000000006</v>
      </c>
      <c r="BD51" s="3">
        <f>'OA&amp;GRIDCO'!ER51+'Day Ahead IEX PXIL'!CB51+RTM!CB51</f>
        <v>103.61000000000001</v>
      </c>
      <c r="BE51" s="71">
        <f>'OA&amp;GRIDCO'!OC51+GDAM!U51</f>
        <v>16.21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4.3</v>
      </c>
      <c r="CZ51" s="3">
        <f>'OA&amp;GRIDCO'!IH51+'Day Ahead IEX PXIL'!EJ51+RTM!ED51</f>
        <v>1.075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38.135999999999996</v>
      </c>
      <c r="DP51" s="70">
        <f>'OA&amp;GRIDCO'!LV51+'Day Ahead IEX PXIL'!HP51+RTM!IV51</f>
        <v>0</v>
      </c>
      <c r="DQ51" s="70">
        <f>RTM!HK51</f>
        <v>1.24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31.2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3.11</v>
      </c>
      <c r="EH51" s="70">
        <f>'OA&amp;GRIDCO'!MZ51+'Day Ahead IEX PXIL'!IN51+RTM!IJ51+GDAM!H51</f>
        <v>0</v>
      </c>
      <c r="EI51" s="70">
        <f>'Day Ahead IEX PXIL'!IQ51+RTM!IM51+'OA&amp;GRIDCO'!NC51+GDAM!BO51</f>
        <v>4.43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19.46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12.370000000000001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1673.6798840206186</v>
      </c>
      <c r="FR51" s="1">
        <f t="shared" si="1"/>
        <v>176.785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/>
      <c r="N52" s="71"/>
      <c r="O52" s="252">
        <v>2.5390000000000001</v>
      </c>
      <c r="P52" s="71"/>
      <c r="Q52" s="87">
        <v>9</v>
      </c>
      <c r="R52" s="71">
        <v>0.85</v>
      </c>
      <c r="S52" s="70">
        <v>25</v>
      </c>
      <c r="T52" s="71"/>
      <c r="U52" s="70">
        <v>37</v>
      </c>
      <c r="V52" s="71"/>
      <c r="W52" s="251">
        <v>11.88</v>
      </c>
      <c r="X52" s="71"/>
      <c r="Y52" s="71">
        <v>5.82</v>
      </c>
      <c r="Z52" s="71"/>
      <c r="AA52" s="71">
        <v>8.7200000000000006</v>
      </c>
      <c r="AB52" s="71"/>
      <c r="AC52" s="255">
        <v>2.68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1.86</v>
      </c>
      <c r="AH52" s="3">
        <f>'OA&amp;GRIDCO'!AD52+'Day Ahead IEX PXIL'!T52+RTM!T52</f>
        <v>0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89.18</v>
      </c>
      <c r="AL52" s="3">
        <f>'OA&amp;GRIDCO'!BT52+'Day Ahead IEX PXIL'!AL52+RTM!AL52</f>
        <v>7.12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329.77738402061851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414.43000000000006</v>
      </c>
      <c r="BD52" s="3">
        <f>'OA&amp;GRIDCO'!ER52+'Day Ahead IEX PXIL'!CB52+RTM!CB52</f>
        <v>103.61000000000001</v>
      </c>
      <c r="BE52" s="71">
        <f>'OA&amp;GRIDCO'!OC52+GDAM!U52</f>
        <v>16.21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4.3</v>
      </c>
      <c r="CZ52" s="3">
        <f>'OA&amp;GRIDCO'!IH52+'Day Ahead IEX PXIL'!EJ52+RTM!ED52</f>
        <v>1.075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38.135999999999996</v>
      </c>
      <c r="DP52" s="70">
        <f>'OA&amp;GRIDCO'!LV52+'Day Ahead IEX PXIL'!HP52+RTM!IV52</f>
        <v>0</v>
      </c>
      <c r="DQ52" s="70">
        <f>RTM!HK52</f>
        <v>1.24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32.299999999999997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3.32</v>
      </c>
      <c r="EH52" s="70">
        <f>'OA&amp;GRIDCO'!MZ52+'Day Ahead IEX PXIL'!IN52+RTM!IJ52+GDAM!H52</f>
        <v>0</v>
      </c>
      <c r="EI52" s="70">
        <f>'Day Ahead IEX PXIL'!IQ52+RTM!IM52+'OA&amp;GRIDCO'!NC52+GDAM!BO52</f>
        <v>4.43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18.190000000000001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12.370000000000001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1674.5518840206184</v>
      </c>
      <c r="FR52" s="1">
        <f t="shared" si="1"/>
        <v>176.785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/>
      <c r="N53" s="71"/>
      <c r="O53" s="252">
        <v>2.5</v>
      </c>
      <c r="P53" s="71"/>
      <c r="Q53" s="87">
        <v>9</v>
      </c>
      <c r="R53" s="71">
        <v>0.85</v>
      </c>
      <c r="S53" s="70">
        <v>25</v>
      </c>
      <c r="T53" s="71"/>
      <c r="U53" s="70">
        <v>37</v>
      </c>
      <c r="V53" s="71"/>
      <c r="W53" s="251">
        <v>11.89</v>
      </c>
      <c r="X53" s="71"/>
      <c r="Y53" s="71">
        <v>5.96</v>
      </c>
      <c r="Z53" s="71"/>
      <c r="AA53" s="71">
        <v>8.93</v>
      </c>
      <c r="AB53" s="71"/>
      <c r="AC53" s="255">
        <v>2.78</v>
      </c>
      <c r="AD53" s="71"/>
      <c r="AE53" s="3">
        <f>'OA&amp;GRIDCO'!W53+'Day Ahead IEX PXIL'!M53+RTM!M53</f>
        <v>21.64</v>
      </c>
      <c r="AF53" s="3">
        <f>'OA&amp;GRIDCO'!X53+'Day Ahead IEX PXIL'!N53+RTM!N53</f>
        <v>1.03</v>
      </c>
      <c r="AG53" s="3">
        <f>'OA&amp;GRIDCO'!AC53+'Day Ahead IEX PXIL'!S53+RTM!S53</f>
        <v>2.27</v>
      </c>
      <c r="AH53" s="3">
        <f>'OA&amp;GRIDCO'!AD53+'Day Ahead IEX PXIL'!T53+RTM!T53</f>
        <v>0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117.01</v>
      </c>
      <c r="AL53" s="3">
        <f>'OA&amp;GRIDCO'!BT53+'Day Ahead IEX PXIL'!AL53+RTM!AL53</f>
        <v>7.12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329.77738402061851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414.43000000000006</v>
      </c>
      <c r="BD53" s="3">
        <f>'OA&amp;GRIDCO'!ER53+'Day Ahead IEX PXIL'!CB53+RTM!CB53</f>
        <v>103.61000000000001</v>
      </c>
      <c r="BE53" s="71">
        <f>'OA&amp;GRIDCO'!OC53+GDAM!U53</f>
        <v>16.21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4.3</v>
      </c>
      <c r="CZ53" s="3">
        <f>'OA&amp;GRIDCO'!IH53+'Day Ahead IEX PXIL'!EJ53+RTM!ED53</f>
        <v>1.075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38.135999999999996</v>
      </c>
      <c r="DP53" s="70">
        <f>'OA&amp;GRIDCO'!LV53+'Day Ahead IEX PXIL'!HP53+RTM!IV53</f>
        <v>0</v>
      </c>
      <c r="DQ53" s="70">
        <f>RTM!HK53</f>
        <v>1.24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3.32</v>
      </c>
      <c r="EH53" s="70">
        <f>'OA&amp;GRIDCO'!MZ53+'Day Ahead IEX PXIL'!IN53+RTM!IJ53+GDAM!H53</f>
        <v>0</v>
      </c>
      <c r="EI53" s="70">
        <f>'Day Ahead IEX PXIL'!IQ53+RTM!IM53+'OA&amp;GRIDCO'!NC53+GDAM!BO53</f>
        <v>4.43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15.59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12.370000000000001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1717.8028840206184</v>
      </c>
      <c r="FR53" s="1">
        <f t="shared" si="1"/>
        <v>176.785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/>
      <c r="N54" s="71"/>
      <c r="O54" s="252">
        <v>3</v>
      </c>
      <c r="P54" s="71"/>
      <c r="Q54" s="87">
        <v>9</v>
      </c>
      <c r="R54" s="71">
        <v>0.85</v>
      </c>
      <c r="S54" s="70">
        <v>25</v>
      </c>
      <c r="T54" s="71"/>
      <c r="U54" s="70">
        <v>37</v>
      </c>
      <c r="V54" s="71"/>
      <c r="W54" s="251">
        <v>11.77</v>
      </c>
      <c r="X54" s="71"/>
      <c r="Y54" s="71">
        <v>6.1</v>
      </c>
      <c r="Z54" s="71"/>
      <c r="AA54" s="71">
        <v>9.14</v>
      </c>
      <c r="AB54" s="71"/>
      <c r="AC54" s="255">
        <v>2.87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2.27</v>
      </c>
      <c r="AH54" s="3">
        <f>'OA&amp;GRIDCO'!AD54+'Day Ahead IEX PXIL'!T54+RTM!T54</f>
        <v>0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80.930000000000007</v>
      </c>
      <c r="AL54" s="3">
        <f>'OA&amp;GRIDCO'!BT54+'Day Ahead IEX PXIL'!AL54+RTM!AL54</f>
        <v>7.12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329.77738402061851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414.43000000000006</v>
      </c>
      <c r="BD54" s="3">
        <f>'OA&amp;GRIDCO'!ER54+'Day Ahead IEX PXIL'!CB54+RTM!CB54</f>
        <v>103.61000000000001</v>
      </c>
      <c r="BE54" s="71">
        <f>'OA&amp;GRIDCO'!OC54+GDAM!U54</f>
        <v>16.21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4.3</v>
      </c>
      <c r="CZ54" s="3">
        <f>'OA&amp;GRIDCO'!IH54+'Day Ahead IEX PXIL'!EJ54+RTM!ED54</f>
        <v>1.075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38.135999999999996</v>
      </c>
      <c r="DP54" s="70">
        <f>'OA&amp;GRIDCO'!LV54+'Day Ahead IEX PXIL'!HP54+RTM!IV54</f>
        <v>0</v>
      </c>
      <c r="DQ54" s="70">
        <f>RTM!HK54</f>
        <v>1.24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25.26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33.9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3.44</v>
      </c>
      <c r="EH54" s="70">
        <f>'OA&amp;GRIDCO'!MZ54+'Day Ahead IEX PXIL'!IN54+RTM!IJ54+GDAM!H54</f>
        <v>0</v>
      </c>
      <c r="EI54" s="70">
        <f>'Day Ahead IEX PXIL'!IQ54+RTM!IM54+'OA&amp;GRIDCO'!NC54+GDAM!BO54</f>
        <v>4.43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16.740000000000002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12.329999999999998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1668.1828840206188</v>
      </c>
      <c r="FR54" s="1">
        <f t="shared" si="1"/>
        <v>176.785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/>
      <c r="N55" s="71"/>
      <c r="O55" s="252">
        <v>3.4</v>
      </c>
      <c r="P55" s="71"/>
      <c r="Q55" s="87">
        <v>9</v>
      </c>
      <c r="R55" s="71">
        <v>0.85</v>
      </c>
      <c r="S55" s="70">
        <v>25</v>
      </c>
      <c r="T55" s="71"/>
      <c r="U55" s="70">
        <v>37</v>
      </c>
      <c r="V55" s="71"/>
      <c r="W55" s="251">
        <v>11.67</v>
      </c>
      <c r="X55" s="71"/>
      <c r="Y55" s="71">
        <v>6.23</v>
      </c>
      <c r="Z55" s="71"/>
      <c r="AA55" s="71">
        <v>9.34</v>
      </c>
      <c r="AB55" s="71"/>
      <c r="AC55" s="255">
        <v>2.95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2.27</v>
      </c>
      <c r="AH55" s="3">
        <f>'OA&amp;GRIDCO'!AD55+'Day Ahead IEX PXIL'!T55+RTM!T55</f>
        <v>0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50</v>
      </c>
      <c r="AL55" s="3">
        <f>'OA&amp;GRIDCO'!BT55+'Day Ahead IEX PXIL'!AL55+RTM!AL55</f>
        <v>7.12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329.77738402061851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414.43000000000006</v>
      </c>
      <c r="BD55" s="3">
        <f>'OA&amp;GRIDCO'!ER55+'Day Ahead IEX PXIL'!CB55+RTM!CB55</f>
        <v>103.61000000000001</v>
      </c>
      <c r="BE55" s="71">
        <f>'OA&amp;GRIDCO'!OC55+GDAM!U55</f>
        <v>16.21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4.3</v>
      </c>
      <c r="CZ55" s="3">
        <f>'OA&amp;GRIDCO'!IH55+'Day Ahead IEX PXIL'!EJ55+RTM!ED55</f>
        <v>1.075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38.135999999999996</v>
      </c>
      <c r="DP55" s="70">
        <f>'OA&amp;GRIDCO'!LV55+'Day Ahead IEX PXIL'!HP55+RTM!IV55</f>
        <v>0</v>
      </c>
      <c r="DQ55" s="70">
        <f>RTM!HK55</f>
        <v>1.24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34.799999999999997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3.55</v>
      </c>
      <c r="EH55" s="70">
        <f>'OA&amp;GRIDCO'!MZ55+'Day Ahead IEX PXIL'!IN55+RTM!IJ55+GDAM!H55</f>
        <v>0</v>
      </c>
      <c r="EI55" s="70">
        <f>'Day Ahead IEX PXIL'!IQ55+RTM!IM55+'OA&amp;GRIDCO'!NC55+GDAM!BO55</f>
        <v>4.43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12.370000000000001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1641.7328840206185</v>
      </c>
      <c r="FR55" s="1">
        <f t="shared" si="1"/>
        <v>176.785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/>
      <c r="N56" s="71"/>
      <c r="O56" s="252">
        <v>3.5390000000000001</v>
      </c>
      <c r="P56" s="71"/>
      <c r="Q56" s="87">
        <v>9</v>
      </c>
      <c r="R56" s="71">
        <v>0.85</v>
      </c>
      <c r="S56" s="70">
        <v>25</v>
      </c>
      <c r="T56" s="71"/>
      <c r="U56" s="70">
        <v>37</v>
      </c>
      <c r="V56" s="71"/>
      <c r="W56" s="251">
        <v>11.75</v>
      </c>
      <c r="X56" s="71"/>
      <c r="Y56" s="71">
        <v>6.24</v>
      </c>
      <c r="Z56" s="71"/>
      <c r="AA56" s="71">
        <v>9.35</v>
      </c>
      <c r="AB56" s="71"/>
      <c r="AC56" s="255">
        <v>3.22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2.27</v>
      </c>
      <c r="AH56" s="3">
        <f>'OA&amp;GRIDCO'!AD56+'Day Ahead IEX PXIL'!T56+RTM!T56</f>
        <v>0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60.31</v>
      </c>
      <c r="AL56" s="3">
        <f>'OA&amp;GRIDCO'!BT56+'Day Ahead IEX PXIL'!AL56+RTM!AL56</f>
        <v>7.12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329.77738402061851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414.43000000000006</v>
      </c>
      <c r="BD56" s="3">
        <f>'OA&amp;GRIDCO'!ER56+'Day Ahead IEX PXIL'!CB56+RTM!CB56</f>
        <v>103.61000000000001</v>
      </c>
      <c r="BE56" s="71">
        <f>'OA&amp;GRIDCO'!OC56+GDAM!U56</f>
        <v>16.21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4.3</v>
      </c>
      <c r="CZ56" s="3">
        <f>'OA&amp;GRIDCO'!IH56+'Day Ahead IEX PXIL'!EJ56+RTM!ED56</f>
        <v>1.075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38.135999999999996</v>
      </c>
      <c r="DP56" s="70">
        <f>'OA&amp;GRIDCO'!LV56+'Day Ahead IEX PXIL'!HP56+RTM!IV56</f>
        <v>0</v>
      </c>
      <c r="DQ56" s="70">
        <f>RTM!HK56</f>
        <v>1.24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3.55</v>
      </c>
      <c r="EH56" s="70">
        <f>'OA&amp;GRIDCO'!MZ56+'Day Ahead IEX PXIL'!IN56+RTM!IJ56+GDAM!H56</f>
        <v>0</v>
      </c>
      <c r="EI56" s="70">
        <f>'Day Ahead IEX PXIL'!IQ56+RTM!IM56+'OA&amp;GRIDCO'!NC56+GDAM!BO56</f>
        <v>4.43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15.530000000000001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12.370000000000001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1648.8218840206184</v>
      </c>
      <c r="FR56" s="1">
        <f t="shared" si="1"/>
        <v>176.785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/>
      <c r="N57" s="71"/>
      <c r="O57" s="252">
        <v>2.7</v>
      </c>
      <c r="P57" s="71"/>
      <c r="Q57" s="87">
        <v>9</v>
      </c>
      <c r="R57" s="71">
        <v>0.85</v>
      </c>
      <c r="S57" s="70">
        <v>25</v>
      </c>
      <c r="T57" s="71"/>
      <c r="U57" s="70">
        <v>37</v>
      </c>
      <c r="V57" s="71"/>
      <c r="W57" s="251">
        <v>11.79</v>
      </c>
      <c r="X57" s="71"/>
      <c r="Y57" s="71">
        <v>6.24</v>
      </c>
      <c r="Z57" s="71"/>
      <c r="AA57" s="71">
        <v>9.36</v>
      </c>
      <c r="AB57" s="71"/>
      <c r="AC57" s="255">
        <v>3.4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2.27</v>
      </c>
      <c r="AH57" s="3">
        <f>'OA&amp;GRIDCO'!AD57+'Day Ahead IEX PXIL'!T57+RTM!T57</f>
        <v>0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60.31</v>
      </c>
      <c r="AL57" s="3">
        <f>'OA&amp;GRIDCO'!BT57+'Day Ahead IEX PXIL'!AL57+RTM!AL57</f>
        <v>7.12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329.77738402061851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414.43000000000006</v>
      </c>
      <c r="BD57" s="3">
        <f>'OA&amp;GRIDCO'!ER57+'Day Ahead IEX PXIL'!CB57+RTM!CB57</f>
        <v>103.61000000000001</v>
      </c>
      <c r="BE57" s="71">
        <f>'OA&amp;GRIDCO'!OC57+GDAM!U57</f>
        <v>16.21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4.3</v>
      </c>
      <c r="CZ57" s="3">
        <f>'OA&amp;GRIDCO'!IH57+'Day Ahead IEX PXIL'!EJ57+RTM!ED57</f>
        <v>1.075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38.135999999999996</v>
      </c>
      <c r="DP57" s="70">
        <f>'OA&amp;GRIDCO'!LV57+'Day Ahead IEX PXIL'!HP57+RTM!IV57</f>
        <v>0</v>
      </c>
      <c r="DQ57" s="70">
        <f>RTM!HK57</f>
        <v>1.24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35.200000000000003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3.66</v>
      </c>
      <c r="EH57" s="70">
        <f>'OA&amp;GRIDCO'!MZ57+'Day Ahead IEX PXIL'!IN57+RTM!IJ57+GDAM!H57</f>
        <v>0</v>
      </c>
      <c r="EI57" s="70">
        <f>'Day Ahead IEX PXIL'!IQ57+RTM!IM57+'OA&amp;GRIDCO'!NC57+GDAM!BO57</f>
        <v>4.43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19.03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12.370000000000001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1652.0228840206187</v>
      </c>
      <c r="FR57" s="1">
        <f t="shared" si="1"/>
        <v>176.785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/>
      <c r="N58" s="71"/>
      <c r="O58" s="252">
        <v>2.9329999999999998</v>
      </c>
      <c r="P58" s="71"/>
      <c r="Q58" s="87">
        <v>9</v>
      </c>
      <c r="R58" s="71">
        <v>0.85</v>
      </c>
      <c r="S58" s="70">
        <v>25</v>
      </c>
      <c r="T58" s="71"/>
      <c r="U58" s="70">
        <v>37</v>
      </c>
      <c r="V58" s="71"/>
      <c r="W58" s="251">
        <v>11.81</v>
      </c>
      <c r="X58" s="71"/>
      <c r="Y58" s="71">
        <v>6.25</v>
      </c>
      <c r="Z58" s="71"/>
      <c r="AA58" s="71">
        <v>9.3699999999999992</v>
      </c>
      <c r="AB58" s="71"/>
      <c r="AC58" s="255">
        <v>3.48</v>
      </c>
      <c r="AD58" s="71"/>
      <c r="AE58" s="3">
        <f>'OA&amp;GRIDCO'!W58+'Day Ahead IEX PXIL'!M58+RTM!M58</f>
        <v>21.64</v>
      </c>
      <c r="AF58" s="3">
        <f>'OA&amp;GRIDCO'!X58+'Day Ahead IEX PXIL'!N58+RTM!N58</f>
        <v>1.03</v>
      </c>
      <c r="AG58" s="3">
        <f>'OA&amp;GRIDCO'!AC58+'Day Ahead IEX PXIL'!S58+RTM!S58</f>
        <v>2.27</v>
      </c>
      <c r="AH58" s="3">
        <f>'OA&amp;GRIDCO'!AD58+'Day Ahead IEX PXIL'!T58+RTM!T58</f>
        <v>0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96.39</v>
      </c>
      <c r="AL58" s="3">
        <f>'OA&amp;GRIDCO'!BT58+'Day Ahead IEX PXIL'!AL58+RTM!AL58</f>
        <v>7.12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329.77738402061851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414.43000000000006</v>
      </c>
      <c r="BD58" s="3">
        <f>'OA&amp;GRIDCO'!ER58+'Day Ahead IEX PXIL'!CB58+RTM!CB58</f>
        <v>103.61000000000001</v>
      </c>
      <c r="BE58" s="71">
        <f>'OA&amp;GRIDCO'!OC58+GDAM!U58</f>
        <v>16.21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4.3</v>
      </c>
      <c r="CZ58" s="3">
        <f>'OA&amp;GRIDCO'!IH58+'Day Ahead IEX PXIL'!EJ58+RTM!ED58</f>
        <v>1.075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38.135999999999996</v>
      </c>
      <c r="DP58" s="70">
        <f>'OA&amp;GRIDCO'!LV58+'Day Ahead IEX PXIL'!HP58+RTM!IV58</f>
        <v>0</v>
      </c>
      <c r="DQ58" s="70">
        <f>RTM!HK58</f>
        <v>1.24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3.44</v>
      </c>
      <c r="EH58" s="70">
        <f>'OA&amp;GRIDCO'!MZ58+'Day Ahead IEX PXIL'!IN58+RTM!IJ58+GDAM!H58</f>
        <v>0</v>
      </c>
      <c r="EI58" s="70">
        <f>'Day Ahead IEX PXIL'!IQ58+RTM!IM58+'OA&amp;GRIDCO'!NC58+GDAM!BO58</f>
        <v>4.43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12.370000000000001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1704.9558840206187</v>
      </c>
      <c r="FR58" s="1">
        <f t="shared" si="1"/>
        <v>176.785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/>
      <c r="N59" s="71"/>
      <c r="O59" s="252">
        <v>2</v>
      </c>
      <c r="P59" s="71"/>
      <c r="Q59" s="87">
        <v>9</v>
      </c>
      <c r="R59" s="71">
        <v>0.85</v>
      </c>
      <c r="S59" s="70">
        <v>25</v>
      </c>
      <c r="T59" s="71"/>
      <c r="U59" s="70">
        <v>37</v>
      </c>
      <c r="V59" s="71"/>
      <c r="W59" s="251">
        <v>11.99</v>
      </c>
      <c r="X59" s="71"/>
      <c r="Y59" s="71">
        <v>6.25</v>
      </c>
      <c r="Z59" s="71"/>
      <c r="AA59" s="71">
        <v>9.3699999999999992</v>
      </c>
      <c r="AB59" s="71"/>
      <c r="AC59" s="255">
        <v>3.57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2.27</v>
      </c>
      <c r="AH59" s="3">
        <f>'OA&amp;GRIDCO'!AD59+'Day Ahead IEX PXIL'!T59+RTM!T59</f>
        <v>0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96.39</v>
      </c>
      <c r="AL59" s="3">
        <f>'OA&amp;GRIDCO'!BT59+'Day Ahead IEX PXIL'!AL59+RTM!AL59</f>
        <v>7.12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329.77738402061851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414.43000000000006</v>
      </c>
      <c r="BD59" s="3">
        <f>'OA&amp;GRIDCO'!ER59+'Day Ahead IEX PXIL'!CB59+RTM!CB59</f>
        <v>103.61000000000001</v>
      </c>
      <c r="BE59" s="71">
        <f>'OA&amp;GRIDCO'!OC59+GDAM!U59</f>
        <v>16.21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4.3</v>
      </c>
      <c r="CZ59" s="3">
        <f>'OA&amp;GRIDCO'!IH59+'Day Ahead IEX PXIL'!EJ59+RTM!ED59</f>
        <v>1.075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38.135999999999996</v>
      </c>
      <c r="DP59" s="70">
        <f>'OA&amp;GRIDCO'!LV59+'Day Ahead IEX PXIL'!HP59+RTM!IV59</f>
        <v>0</v>
      </c>
      <c r="DQ59" s="70">
        <f>RTM!HK59</f>
        <v>1.24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2.2200000000000002</v>
      </c>
      <c r="EH59" s="70">
        <f>'OA&amp;GRIDCO'!MZ59+'Day Ahead IEX PXIL'!IN59+RTM!IJ59+GDAM!H59</f>
        <v>0</v>
      </c>
      <c r="EI59" s="70">
        <f>'Day Ahead IEX PXIL'!IQ59+RTM!IM59+'OA&amp;GRIDCO'!NC59+GDAM!BO59</f>
        <v>4.43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15.9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12.370000000000001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1683.0228840206187</v>
      </c>
      <c r="FR59" s="1">
        <f t="shared" si="1"/>
        <v>176.785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/>
      <c r="N60" s="71"/>
      <c r="O60" s="252">
        <v>2</v>
      </c>
      <c r="P60" s="71"/>
      <c r="Q60" s="87">
        <v>9</v>
      </c>
      <c r="R60" s="71">
        <v>0.85</v>
      </c>
      <c r="S60" s="70">
        <v>25</v>
      </c>
      <c r="T60" s="71"/>
      <c r="U60" s="70">
        <v>37</v>
      </c>
      <c r="V60" s="71"/>
      <c r="W60" s="251">
        <v>11.97</v>
      </c>
      <c r="X60" s="71"/>
      <c r="Y60" s="71">
        <v>6.11</v>
      </c>
      <c r="Z60" s="71"/>
      <c r="AA60" s="71">
        <v>9.16</v>
      </c>
      <c r="AB60" s="71"/>
      <c r="AC60" s="255">
        <v>3.58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2.27</v>
      </c>
      <c r="AH60" s="3">
        <f>'OA&amp;GRIDCO'!AD60+'Day Ahead IEX PXIL'!T60+RTM!T60</f>
        <v>0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96.39</v>
      </c>
      <c r="AL60" s="3">
        <f>'OA&amp;GRIDCO'!BT60+'Day Ahead IEX PXIL'!AL60+RTM!AL60</f>
        <v>7.12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329.77738402061851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414.43000000000006</v>
      </c>
      <c r="BD60" s="3">
        <f>'OA&amp;GRIDCO'!ER60+'Day Ahead IEX PXIL'!CB60+RTM!CB60</f>
        <v>103.61000000000001</v>
      </c>
      <c r="BE60" s="71">
        <f>'OA&amp;GRIDCO'!OC60+GDAM!U60</f>
        <v>16.21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4.3</v>
      </c>
      <c r="CZ60" s="3">
        <f>'OA&amp;GRIDCO'!IH60+'Day Ahead IEX PXIL'!EJ60+RTM!ED60</f>
        <v>1.075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38.135999999999996</v>
      </c>
      <c r="DP60" s="70">
        <f>'OA&amp;GRIDCO'!LV60+'Day Ahead IEX PXIL'!HP60+RTM!IV60</f>
        <v>0</v>
      </c>
      <c r="DQ60" s="70">
        <f>RTM!HK60</f>
        <v>1.24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34.5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2.2200000000000002</v>
      </c>
      <c r="EH60" s="70">
        <f>'OA&amp;GRIDCO'!MZ60+'Day Ahead IEX PXIL'!IN60+RTM!IJ60+GDAM!H60</f>
        <v>0</v>
      </c>
      <c r="EI60" s="70">
        <f>'Day Ahead IEX PXIL'!IQ60+RTM!IM60+'OA&amp;GRIDCO'!NC60+GDAM!BO60</f>
        <v>4.43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15.49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12.370000000000001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1681.7528840206185</v>
      </c>
      <c r="FR60" s="1">
        <f t="shared" si="1"/>
        <v>176.785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/>
      <c r="N61" s="71"/>
      <c r="O61" s="252">
        <v>2.7530000000000001</v>
      </c>
      <c r="P61" s="71"/>
      <c r="Q61" s="87">
        <v>9</v>
      </c>
      <c r="R61" s="71">
        <v>0.85</v>
      </c>
      <c r="S61" s="70">
        <v>25</v>
      </c>
      <c r="T61" s="71"/>
      <c r="U61" s="70">
        <v>37</v>
      </c>
      <c r="V61" s="71"/>
      <c r="W61" s="251">
        <v>12.22</v>
      </c>
      <c r="X61" s="71"/>
      <c r="Y61" s="71">
        <v>5.96</v>
      </c>
      <c r="Z61" s="71"/>
      <c r="AA61" s="71">
        <v>8.93</v>
      </c>
      <c r="AB61" s="71"/>
      <c r="AC61" s="255">
        <v>3.56</v>
      </c>
      <c r="AD61" s="71"/>
      <c r="AE61" s="3">
        <f>'OA&amp;GRIDCO'!W61+'Day Ahead IEX PXIL'!M61+RTM!M61</f>
        <v>7.2100000000000009</v>
      </c>
      <c r="AF61" s="3">
        <f>'OA&amp;GRIDCO'!X61+'Day Ahead IEX PXIL'!N61+RTM!N61</f>
        <v>1.03</v>
      </c>
      <c r="AG61" s="3">
        <f>'OA&amp;GRIDCO'!AC61+'Day Ahead IEX PXIL'!S61+RTM!S61</f>
        <v>2.27</v>
      </c>
      <c r="AH61" s="3">
        <f>'OA&amp;GRIDCO'!AD61+'Day Ahead IEX PXIL'!T61+RTM!T61</f>
        <v>0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91.240000000000009</v>
      </c>
      <c r="AL61" s="3">
        <f>'OA&amp;GRIDCO'!BT61+'Day Ahead IEX PXIL'!AL61+RTM!AL61</f>
        <v>7.12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329.77738402061851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414.43000000000006</v>
      </c>
      <c r="BD61" s="3">
        <f>'OA&amp;GRIDCO'!ER61+'Day Ahead IEX PXIL'!CB61+RTM!CB61</f>
        <v>103.61000000000001</v>
      </c>
      <c r="BE61" s="71">
        <f>'OA&amp;GRIDCO'!OC61+GDAM!U61</f>
        <v>16.21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4.3</v>
      </c>
      <c r="CZ61" s="3">
        <f>'OA&amp;GRIDCO'!IH61+'Day Ahead IEX PXIL'!EJ61+RTM!ED61</f>
        <v>1.075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38.135999999999996</v>
      </c>
      <c r="DP61" s="70">
        <f>'OA&amp;GRIDCO'!LV61+'Day Ahead IEX PXIL'!HP61+RTM!IV61</f>
        <v>0</v>
      </c>
      <c r="DQ61" s="70">
        <f>RTM!HK61</f>
        <v>1.24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33.200000000000003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</v>
      </c>
      <c r="EH61" s="70">
        <f>'OA&amp;GRIDCO'!MZ61+'Day Ahead IEX PXIL'!IN61+RTM!IJ61+GDAM!H61</f>
        <v>0</v>
      </c>
      <c r="EI61" s="70">
        <f>'Day Ahead IEX PXIL'!IQ61+RTM!IM61+'OA&amp;GRIDCO'!NC61+GDAM!BO61</f>
        <v>4.43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11.56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12.370000000000001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1673.8158840206186</v>
      </c>
      <c r="FR61" s="1">
        <f t="shared" si="1"/>
        <v>176.785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/>
      <c r="N62" s="71"/>
      <c r="O62" s="252">
        <v>2.3620000000000001</v>
      </c>
      <c r="P62" s="71"/>
      <c r="Q62" s="87">
        <v>9</v>
      </c>
      <c r="R62" s="71">
        <v>0.85</v>
      </c>
      <c r="S62" s="70">
        <v>25</v>
      </c>
      <c r="T62" s="71"/>
      <c r="U62" s="70">
        <v>37</v>
      </c>
      <c r="V62" s="71"/>
      <c r="W62" s="251">
        <v>12.03</v>
      </c>
      <c r="X62" s="71"/>
      <c r="Y62" s="71">
        <v>5.79</v>
      </c>
      <c r="Z62" s="71"/>
      <c r="AA62" s="71">
        <v>8.69</v>
      </c>
      <c r="AB62" s="71"/>
      <c r="AC62" s="255">
        <v>3.48</v>
      </c>
      <c r="AD62" s="71"/>
      <c r="AE62" s="3">
        <f>'OA&amp;GRIDCO'!W62+'Day Ahead IEX PXIL'!M62+RTM!M62</f>
        <v>7.2100000000000009</v>
      </c>
      <c r="AF62" s="3">
        <f>'OA&amp;GRIDCO'!X62+'Day Ahead IEX PXIL'!N62+RTM!N62</f>
        <v>1.03</v>
      </c>
      <c r="AG62" s="3">
        <f>'OA&amp;GRIDCO'!AC62+'Day Ahead IEX PXIL'!S62+RTM!S62</f>
        <v>2.27</v>
      </c>
      <c r="AH62" s="3">
        <f>'OA&amp;GRIDCO'!AD62+'Day Ahead IEX PXIL'!T62+RTM!T62</f>
        <v>0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50</v>
      </c>
      <c r="AL62" s="3">
        <f>'OA&amp;GRIDCO'!BT62+'Day Ahead IEX PXIL'!AL62+RTM!AL62</f>
        <v>7.12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329.77738402061851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414.43000000000006</v>
      </c>
      <c r="BD62" s="3">
        <f>'OA&amp;GRIDCO'!ER62+'Day Ahead IEX PXIL'!CB62+RTM!CB62</f>
        <v>103.61000000000001</v>
      </c>
      <c r="BE62" s="71">
        <f>'OA&amp;GRIDCO'!OC62+GDAM!U62</f>
        <v>16.21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4.3</v>
      </c>
      <c r="CZ62" s="3">
        <f>'OA&amp;GRIDCO'!IH62+'Day Ahead IEX PXIL'!EJ62+RTM!ED62</f>
        <v>1.075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38.135999999999996</v>
      </c>
      <c r="DP62" s="70">
        <f>'OA&amp;GRIDCO'!LV62+'Day Ahead IEX PXIL'!HP62+RTM!IV62</f>
        <v>0</v>
      </c>
      <c r="DQ62" s="70">
        <f>RTM!HK62</f>
        <v>1.24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1.88</v>
      </c>
      <c r="EH62" s="70">
        <f>'OA&amp;GRIDCO'!MZ62+'Day Ahead IEX PXIL'!IN62+RTM!IJ62+GDAM!H62</f>
        <v>0</v>
      </c>
      <c r="EI62" s="70">
        <f>'Day Ahead IEX PXIL'!IQ62+RTM!IM62+'OA&amp;GRIDCO'!NC62+GDAM!BO62</f>
        <v>4.43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19.100000000000001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12.370000000000001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1637.8248840206186</v>
      </c>
      <c r="FR62" s="1">
        <f t="shared" si="1"/>
        <v>176.785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/>
      <c r="N63" s="71"/>
      <c r="O63" s="252">
        <v>1.2</v>
      </c>
      <c r="P63" s="71"/>
      <c r="Q63" s="87">
        <v>9</v>
      </c>
      <c r="R63" s="71">
        <v>0.85</v>
      </c>
      <c r="S63" s="70">
        <v>25</v>
      </c>
      <c r="T63" s="71"/>
      <c r="U63" s="70">
        <v>37</v>
      </c>
      <c r="V63" s="71"/>
      <c r="W63" s="251">
        <v>12.12</v>
      </c>
      <c r="X63" s="71"/>
      <c r="Y63" s="71">
        <v>5.63</v>
      </c>
      <c r="Z63" s="71"/>
      <c r="AA63" s="71">
        <v>8.44</v>
      </c>
      <c r="AB63" s="71"/>
      <c r="AC63" s="255">
        <v>3.39</v>
      </c>
      <c r="AD63" s="71"/>
      <c r="AE63" s="3">
        <f>'OA&amp;GRIDCO'!W63+'Day Ahead IEX PXIL'!M63+RTM!M63</f>
        <v>13.4</v>
      </c>
      <c r="AF63" s="3">
        <f>'OA&amp;GRIDCO'!X63+'Day Ahead IEX PXIL'!N63+RTM!N63</f>
        <v>1.03</v>
      </c>
      <c r="AG63" s="3">
        <f>'OA&amp;GRIDCO'!AC63+'Day Ahead IEX PXIL'!S63+RTM!S63</f>
        <v>2.27</v>
      </c>
      <c r="AH63" s="3">
        <f>'OA&amp;GRIDCO'!AD63+'Day Ahead IEX PXIL'!T63+RTM!T63</f>
        <v>0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80.930000000000007</v>
      </c>
      <c r="AL63" s="3">
        <f>'OA&amp;GRIDCO'!BT63+'Day Ahead IEX PXIL'!AL63+RTM!AL63</f>
        <v>7.12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329.77738402061851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414.43000000000006</v>
      </c>
      <c r="BD63" s="3">
        <f>'OA&amp;GRIDCO'!ER63+'Day Ahead IEX PXIL'!CB63+RTM!CB63</f>
        <v>103.61000000000001</v>
      </c>
      <c r="BE63" s="71">
        <f>'OA&amp;GRIDCO'!OC63+GDAM!U63</f>
        <v>16.21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39.829499999999996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4.3</v>
      </c>
      <c r="CZ63" s="3">
        <f>'OA&amp;GRIDCO'!IH63+'Day Ahead IEX PXIL'!EJ63+RTM!ED63</f>
        <v>1.075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38.135999999999996</v>
      </c>
      <c r="DP63" s="70">
        <f>'OA&amp;GRIDCO'!LV63+'Day Ahead IEX PXIL'!HP63+RTM!IV63</f>
        <v>0</v>
      </c>
      <c r="DQ63" s="70">
        <f>RTM!HK63</f>
        <v>1.24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31.1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3.44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16.61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12.370000000000001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1667.0128840206182</v>
      </c>
      <c r="FR63" s="1">
        <f t="shared" si="1"/>
        <v>176.785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/>
      <c r="N64" s="71"/>
      <c r="O64" s="252">
        <v>1.19</v>
      </c>
      <c r="P64" s="71"/>
      <c r="Q64" s="87">
        <v>9</v>
      </c>
      <c r="R64" s="71">
        <v>0.85</v>
      </c>
      <c r="S64" s="70">
        <v>25</v>
      </c>
      <c r="T64" s="71"/>
      <c r="U64" s="70">
        <v>37</v>
      </c>
      <c r="V64" s="71"/>
      <c r="W64" s="251">
        <v>11.98</v>
      </c>
      <c r="X64" s="71"/>
      <c r="Y64" s="71">
        <v>5.39</v>
      </c>
      <c r="Z64" s="71"/>
      <c r="AA64" s="71">
        <v>8.08</v>
      </c>
      <c r="AB64" s="71"/>
      <c r="AC64" s="255">
        <v>3.32</v>
      </c>
      <c r="AD64" s="71"/>
      <c r="AE64" s="3">
        <f>'OA&amp;GRIDCO'!W64+'Day Ahead IEX PXIL'!M64+RTM!M64</f>
        <v>13.4</v>
      </c>
      <c r="AF64" s="3">
        <f>'OA&amp;GRIDCO'!X64+'Day Ahead IEX PXIL'!N64+RTM!N64</f>
        <v>1.03</v>
      </c>
      <c r="AG64" s="3">
        <f>'OA&amp;GRIDCO'!AC64+'Day Ahead IEX PXIL'!S64+RTM!S64</f>
        <v>2.27</v>
      </c>
      <c r="AH64" s="3">
        <f>'OA&amp;GRIDCO'!AD64+'Day Ahead IEX PXIL'!T64+RTM!T64</f>
        <v>0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50</v>
      </c>
      <c r="AL64" s="3">
        <f>'OA&amp;GRIDCO'!BT64+'Day Ahead IEX PXIL'!AL64+RTM!AL64</f>
        <v>7.12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329.77738402061851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414.43000000000006</v>
      </c>
      <c r="BD64" s="3">
        <f>'OA&amp;GRIDCO'!ER64+'Day Ahead IEX PXIL'!CB64+RTM!CB64</f>
        <v>103.61000000000001</v>
      </c>
      <c r="BE64" s="71">
        <f>'OA&amp;GRIDCO'!OC64+GDAM!U64</f>
        <v>16.21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39.829499999999996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4.3</v>
      </c>
      <c r="CZ64" s="3">
        <f>'OA&amp;GRIDCO'!IH64+'Day Ahead IEX PXIL'!EJ64+RTM!ED64</f>
        <v>1.075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38.135999999999996</v>
      </c>
      <c r="DP64" s="70">
        <f>'OA&amp;GRIDCO'!LV64+'Day Ahead IEX PXIL'!HP64+RTM!IV64</f>
        <v>0</v>
      </c>
      <c r="DQ64" s="70">
        <f>RTM!HK64</f>
        <v>1.24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30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3.32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16.48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12.370000000000001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1633.9128840206183</v>
      </c>
      <c r="FR64" s="1">
        <f t="shared" si="1"/>
        <v>176.785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/>
      <c r="N65" s="71"/>
      <c r="O65" s="252">
        <v>1.1000000000000001</v>
      </c>
      <c r="P65" s="71"/>
      <c r="Q65" s="87">
        <v>9</v>
      </c>
      <c r="R65" s="71">
        <v>0.85</v>
      </c>
      <c r="S65" s="70">
        <v>25</v>
      </c>
      <c r="T65" s="71"/>
      <c r="U65" s="70">
        <v>37</v>
      </c>
      <c r="V65" s="71"/>
      <c r="W65" s="251">
        <v>11.85</v>
      </c>
      <c r="X65" s="71"/>
      <c r="Y65" s="71">
        <v>5.15</v>
      </c>
      <c r="Z65" s="71"/>
      <c r="AA65" s="71">
        <v>7.72</v>
      </c>
      <c r="AB65" s="71"/>
      <c r="AC65" s="255">
        <v>3.12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2.27</v>
      </c>
      <c r="AH65" s="3">
        <f>'OA&amp;GRIDCO'!AD65+'Day Ahead IEX PXIL'!T65+RTM!T65</f>
        <v>0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70.62</v>
      </c>
      <c r="AL65" s="3">
        <f>'OA&amp;GRIDCO'!BT65+'Day Ahead IEX PXIL'!AL65+RTM!AL65</f>
        <v>7.12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329.77738402061851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414.43000000000006</v>
      </c>
      <c r="BD65" s="3">
        <f>'OA&amp;GRIDCO'!ER65+'Day Ahead IEX PXIL'!CB65+RTM!CB65</f>
        <v>103.61000000000001</v>
      </c>
      <c r="BE65" s="71">
        <f>'OA&amp;GRIDCO'!OC65+GDAM!U65</f>
        <v>16.21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39.829499999999996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4.3</v>
      </c>
      <c r="CZ65" s="3">
        <f>'OA&amp;GRIDCO'!IH65+'Day Ahead IEX PXIL'!EJ65+RTM!ED65</f>
        <v>1.075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38.135999999999996</v>
      </c>
      <c r="DP65" s="70">
        <f>'OA&amp;GRIDCO'!LV65+'Day Ahead IEX PXIL'!HP65+RTM!IV65</f>
        <v>0</v>
      </c>
      <c r="DQ65" s="70">
        <f>RTM!HK65</f>
        <v>1.24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29.419999999999998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2.99</v>
      </c>
      <c r="EH65" s="70">
        <f>'OA&amp;GRIDCO'!MZ65+'Day Ahead IEX PXIL'!IN65+RTM!IJ65+GDAM!H65</f>
        <v>0</v>
      </c>
      <c r="EI65" s="70">
        <f>'Day Ahead IEX PXIL'!IQ65+RTM!IM65+'OA&amp;GRIDCO'!NC65+GDAM!BO65</f>
        <v>4.43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13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12.370000000000001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1645.3028840206186</v>
      </c>
      <c r="FR65" s="1">
        <f t="shared" si="1"/>
        <v>176.785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/>
      <c r="N66" s="71"/>
      <c r="O66" s="252">
        <v>1.05</v>
      </c>
      <c r="P66" s="71"/>
      <c r="Q66" s="87">
        <v>9</v>
      </c>
      <c r="R66" s="71">
        <v>0.85</v>
      </c>
      <c r="S66" s="70">
        <v>25</v>
      </c>
      <c r="T66" s="71"/>
      <c r="U66" s="70">
        <v>37</v>
      </c>
      <c r="V66" s="71"/>
      <c r="W66" s="251">
        <v>11.71</v>
      </c>
      <c r="X66" s="71"/>
      <c r="Y66" s="71">
        <v>4.91</v>
      </c>
      <c r="Z66" s="71"/>
      <c r="AA66" s="71">
        <v>7.36</v>
      </c>
      <c r="AB66" s="71"/>
      <c r="AC66" s="255">
        <v>2.87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2.27</v>
      </c>
      <c r="AH66" s="3">
        <f>'OA&amp;GRIDCO'!AD66+'Day Ahead IEX PXIL'!T66+RTM!T66</f>
        <v>0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106.7</v>
      </c>
      <c r="AL66" s="3">
        <f>'OA&amp;GRIDCO'!BT66+'Day Ahead IEX PXIL'!AL66+RTM!AL66</f>
        <v>7.12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329.77738402061851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414.43000000000006</v>
      </c>
      <c r="BD66" s="3">
        <f>'OA&amp;GRIDCO'!ER66+'Day Ahead IEX PXIL'!CB66+RTM!CB66</f>
        <v>103.61000000000001</v>
      </c>
      <c r="BE66" s="71">
        <f>'OA&amp;GRIDCO'!OC66+GDAM!U66</f>
        <v>16.21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39.829499999999996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4.3</v>
      </c>
      <c r="CZ66" s="3">
        <f>'OA&amp;GRIDCO'!IH66+'Day Ahead IEX PXIL'!EJ66+RTM!ED66</f>
        <v>1.075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38.135999999999996</v>
      </c>
      <c r="DP66" s="70">
        <f>'OA&amp;GRIDCO'!LV66+'Day Ahead IEX PXIL'!HP66+RTM!IV66</f>
        <v>0</v>
      </c>
      <c r="DQ66" s="70">
        <f>RTM!HK66</f>
        <v>1.24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28.23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1.55</v>
      </c>
      <c r="EH66" s="70">
        <f>'OA&amp;GRIDCO'!MZ66+'Day Ahead IEX PXIL'!IN66+RTM!IJ66+GDAM!H66</f>
        <v>0</v>
      </c>
      <c r="EI66" s="70">
        <f>'Day Ahead IEX PXIL'!IQ66+RTM!IM66+'OA&amp;GRIDCO'!NC66+GDAM!BO66</f>
        <v>4.43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11.34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12.370000000000001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1676.0528840206184</v>
      </c>
      <c r="FR66" s="1">
        <f t="shared" si="1"/>
        <v>176.785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/>
      <c r="N67" s="71"/>
      <c r="O67" s="252">
        <v>1.01</v>
      </c>
      <c r="P67" s="71"/>
      <c r="Q67" s="87">
        <v>9</v>
      </c>
      <c r="R67" s="71">
        <v>0.85</v>
      </c>
      <c r="S67" s="70">
        <v>25</v>
      </c>
      <c r="T67" s="71"/>
      <c r="U67" s="70">
        <v>37</v>
      </c>
      <c r="V67" s="71"/>
      <c r="W67" s="251">
        <v>11.55</v>
      </c>
      <c r="X67" s="71"/>
      <c r="Y67" s="71">
        <v>4.67</v>
      </c>
      <c r="Z67" s="71"/>
      <c r="AA67" s="71">
        <v>7</v>
      </c>
      <c r="AB67" s="71"/>
      <c r="AC67" s="255">
        <v>2.3199999999999998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2.27</v>
      </c>
      <c r="AH67" s="3">
        <f>'OA&amp;GRIDCO'!AD67+'Day Ahead IEX PXIL'!T67+RTM!T67</f>
        <v>0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106.7</v>
      </c>
      <c r="AL67" s="3">
        <f>'OA&amp;GRIDCO'!BT67+'Day Ahead IEX PXIL'!AL67+RTM!AL67</f>
        <v>7.12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329.77738402061851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414.43000000000006</v>
      </c>
      <c r="BD67" s="3">
        <f>'OA&amp;GRIDCO'!ER67+'Day Ahead IEX PXIL'!CB67+RTM!CB67</f>
        <v>103.61000000000001</v>
      </c>
      <c r="BE67" s="71">
        <f>'OA&amp;GRIDCO'!OC67+GDAM!U67</f>
        <v>16.21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39.829499999999996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4.3</v>
      </c>
      <c r="CZ67" s="3">
        <f>'OA&amp;GRIDCO'!IH67+'Day Ahead IEX PXIL'!EJ67+RTM!ED67</f>
        <v>1.075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38.135999999999996</v>
      </c>
      <c r="DP67" s="70">
        <f>'OA&amp;GRIDCO'!LV67+'Day Ahead IEX PXIL'!HP67+RTM!IV67</f>
        <v>0</v>
      </c>
      <c r="DQ67" s="70">
        <f>RTM!HK67</f>
        <v>1.24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25.26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26.9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1.33</v>
      </c>
      <c r="EH67" s="70">
        <f>'OA&amp;GRIDCO'!MZ67+'Day Ahead IEX PXIL'!IN67+RTM!IJ67+GDAM!H67</f>
        <v>0</v>
      </c>
      <c r="EI67" s="70">
        <f>'Day Ahead IEX PXIL'!IQ67+RTM!IM67+'OA&amp;GRIDCO'!NC67+GDAM!BO67</f>
        <v>4.43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11.34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11.8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1672.5828840206186</v>
      </c>
      <c r="FR67" s="1">
        <f t="shared" si="1"/>
        <v>176.785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/>
      <c r="N68" s="71"/>
      <c r="O68" s="252">
        <v>0.9</v>
      </c>
      <c r="P68" s="71"/>
      <c r="Q68" s="87">
        <v>9</v>
      </c>
      <c r="R68" s="71">
        <v>0.85</v>
      </c>
      <c r="S68" s="70">
        <v>25</v>
      </c>
      <c r="T68" s="71"/>
      <c r="U68" s="70">
        <v>37</v>
      </c>
      <c r="V68" s="71"/>
      <c r="W68" s="251">
        <v>10.79</v>
      </c>
      <c r="X68" s="71"/>
      <c r="Y68" s="71">
        <v>4.37</v>
      </c>
      <c r="Z68" s="71"/>
      <c r="AA68" s="71">
        <v>6.55</v>
      </c>
      <c r="AB68" s="71"/>
      <c r="AC68" s="255">
        <v>2.2200000000000002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2.27</v>
      </c>
      <c r="AH68" s="3">
        <f>'OA&amp;GRIDCO'!AD68+'Day Ahead IEX PXIL'!T68+RTM!T68</f>
        <v>0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60.31</v>
      </c>
      <c r="AL68" s="3">
        <f>'OA&amp;GRIDCO'!BT68+'Day Ahead IEX PXIL'!AL68+RTM!AL68</f>
        <v>7.12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329.77738402061851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414.43000000000006</v>
      </c>
      <c r="BD68" s="3">
        <f>'OA&amp;GRIDCO'!ER68+'Day Ahead IEX PXIL'!CB68+RTM!CB68</f>
        <v>103.61000000000001</v>
      </c>
      <c r="BE68" s="71">
        <f>'OA&amp;GRIDCO'!OC68+GDAM!U68</f>
        <v>16.21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39.829499999999996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4.3</v>
      </c>
      <c r="CZ68" s="3">
        <f>'OA&amp;GRIDCO'!IH68+'Day Ahead IEX PXIL'!EJ68+RTM!ED68</f>
        <v>1.075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38.135999999999996</v>
      </c>
      <c r="DP68" s="70">
        <f>'OA&amp;GRIDCO'!LV68+'Day Ahead IEX PXIL'!HP68+RTM!IV68</f>
        <v>0</v>
      </c>
      <c r="DQ68" s="70">
        <f>RTM!HK68</f>
        <v>1.24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25.26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25.43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1.1100000000000001</v>
      </c>
      <c r="EH68" s="70">
        <f>'OA&amp;GRIDCO'!MZ68+'Day Ahead IEX PXIL'!IN68+RTM!IJ68+GDAM!H68</f>
        <v>0</v>
      </c>
      <c r="EI68" s="70">
        <f>'Day Ahead IEX PXIL'!IQ68+RTM!IM68+'OA&amp;GRIDCO'!NC68+GDAM!BO68</f>
        <v>4.43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11.76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1622.7428840206185</v>
      </c>
      <c r="FR68" s="1">
        <f t="shared" si="1"/>
        <v>176.785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/>
      <c r="N69" s="71"/>
      <c r="O69" s="252">
        <v>0.8</v>
      </c>
      <c r="P69" s="71"/>
      <c r="Q69" s="87">
        <v>9</v>
      </c>
      <c r="R69" s="71">
        <v>0.85</v>
      </c>
      <c r="S69" s="70">
        <v>25</v>
      </c>
      <c r="T69" s="71"/>
      <c r="U69" s="70">
        <v>37</v>
      </c>
      <c r="V69" s="71"/>
      <c r="W69" s="251">
        <v>9.8699999999999992</v>
      </c>
      <c r="X69" s="71"/>
      <c r="Y69" s="71">
        <v>4.07</v>
      </c>
      <c r="Z69" s="71"/>
      <c r="AA69" s="71">
        <v>6.1</v>
      </c>
      <c r="AB69" s="71"/>
      <c r="AC69" s="255">
        <v>2.11</v>
      </c>
      <c r="AD69" s="71"/>
      <c r="AE69" s="3">
        <f>'OA&amp;GRIDCO'!W69+'Day Ahead IEX PXIL'!M69+RTM!M69</f>
        <v>21.64</v>
      </c>
      <c r="AF69" s="3">
        <f>'OA&amp;GRIDCO'!X69+'Day Ahead IEX PXIL'!N69+RTM!N69</f>
        <v>1.03</v>
      </c>
      <c r="AG69" s="3">
        <f>'OA&amp;GRIDCO'!AC69+'Day Ahead IEX PXIL'!S69+RTM!S69</f>
        <v>2.27</v>
      </c>
      <c r="AH69" s="3">
        <f>'OA&amp;GRIDCO'!AD69+'Day Ahead IEX PXIL'!T69+RTM!T69</f>
        <v>0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60.31</v>
      </c>
      <c r="AL69" s="3">
        <f>'OA&amp;GRIDCO'!BT69+'Day Ahead IEX PXIL'!AL69+RTM!AL69</f>
        <v>7.12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329.77738402061851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414.43000000000006</v>
      </c>
      <c r="BD69" s="3">
        <f>'OA&amp;GRIDCO'!ER69+'Day Ahead IEX PXIL'!CB69+RTM!CB69</f>
        <v>103.61000000000001</v>
      </c>
      <c r="BE69" s="71">
        <f>'OA&amp;GRIDCO'!OC69+GDAM!U69</f>
        <v>16.21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39.829499999999996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4.3</v>
      </c>
      <c r="CZ69" s="3">
        <f>'OA&amp;GRIDCO'!IH69+'Day Ahead IEX PXIL'!EJ69+RTM!ED69</f>
        <v>1.075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1.24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25.26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23.84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2</v>
      </c>
      <c r="EH69" s="70">
        <f>'OA&amp;GRIDCO'!MZ69+'Day Ahead IEX PXIL'!IN69+RTM!IJ69+GDAM!H69</f>
        <v>0</v>
      </c>
      <c r="EI69" s="70">
        <f>'Day Ahead IEX PXIL'!IQ69+RTM!IM69+'OA&amp;GRIDCO'!NC69+GDAM!BO69</f>
        <v>4.43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10.51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1641.2258840206187</v>
      </c>
      <c r="FR69" s="1">
        <f t="shared" si="1"/>
        <v>176.785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/>
      <c r="N70" s="71"/>
      <c r="O70" s="252">
        <v>0.8</v>
      </c>
      <c r="P70" s="71"/>
      <c r="Q70" s="87">
        <v>9</v>
      </c>
      <c r="R70" s="71">
        <v>0.85</v>
      </c>
      <c r="S70" s="70">
        <v>25</v>
      </c>
      <c r="T70" s="71"/>
      <c r="U70" s="70">
        <v>37</v>
      </c>
      <c r="V70" s="71"/>
      <c r="W70" s="251">
        <v>8.86</v>
      </c>
      <c r="X70" s="71"/>
      <c r="Y70" s="71">
        <v>3.76</v>
      </c>
      <c r="Z70" s="71"/>
      <c r="AA70" s="71">
        <v>5.63</v>
      </c>
      <c r="AB70" s="71"/>
      <c r="AC70" s="255">
        <v>1.9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2.27</v>
      </c>
      <c r="AH70" s="3">
        <f>'OA&amp;GRIDCO'!AD70+'Day Ahead IEX PXIL'!T70+RTM!T70</f>
        <v>0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80.930000000000007</v>
      </c>
      <c r="AL70" s="3">
        <f>'OA&amp;GRIDCO'!BT70+'Day Ahead IEX PXIL'!AL70+RTM!AL70</f>
        <v>7.12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329.77738402061851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414.43000000000006</v>
      </c>
      <c r="BD70" s="3">
        <f>'OA&amp;GRIDCO'!ER70+'Day Ahead IEX PXIL'!CB70+RTM!CB70</f>
        <v>103.61000000000001</v>
      </c>
      <c r="BE70" s="71">
        <f>'OA&amp;GRIDCO'!OC70+GDAM!U70</f>
        <v>16.21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39.829499999999996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4.3</v>
      </c>
      <c r="CZ70" s="3">
        <f>'OA&amp;GRIDCO'!IH70+'Day Ahead IEX PXIL'!EJ70+RTM!ED70</f>
        <v>1.075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49.852000000000004</v>
      </c>
      <c r="DP70" s="70">
        <f>'OA&amp;GRIDCO'!LV70+'Day Ahead IEX PXIL'!HP70+RTM!IV70</f>
        <v>0</v>
      </c>
      <c r="DQ70" s="70">
        <f>RTM!HK70</f>
        <v>1.24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25.26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22.119999999999997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1.77</v>
      </c>
      <c r="EH70" s="70">
        <f>'OA&amp;GRIDCO'!MZ70+'Day Ahead IEX PXIL'!IN70+RTM!IJ70+GDAM!H70</f>
        <v>0</v>
      </c>
      <c r="EI70" s="70">
        <f>'Day Ahead IEX PXIL'!IQ70+RTM!IM70+'OA&amp;GRIDCO'!NC70+GDAM!BO70</f>
        <v>4.43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11.34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9.629999999999999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1646.4188840206186</v>
      </c>
      <c r="FR70" s="1">
        <f t="shared" si="1"/>
        <v>176.785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/>
      <c r="N71" s="71"/>
      <c r="O71" s="252">
        <v>0.8</v>
      </c>
      <c r="P71" s="71"/>
      <c r="Q71" s="87">
        <v>9</v>
      </c>
      <c r="R71" s="71">
        <v>0.85</v>
      </c>
      <c r="S71" s="70">
        <v>25</v>
      </c>
      <c r="T71" s="71"/>
      <c r="U71" s="70">
        <v>37</v>
      </c>
      <c r="V71" s="71"/>
      <c r="W71" s="251">
        <v>8.15</v>
      </c>
      <c r="X71" s="71"/>
      <c r="Y71" s="71">
        <v>3.45</v>
      </c>
      <c r="Z71" s="71"/>
      <c r="AA71" s="71">
        <v>5.17</v>
      </c>
      <c r="AB71" s="71"/>
      <c r="AC71" s="255">
        <v>1.37</v>
      </c>
      <c r="AD71" s="71"/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2.27</v>
      </c>
      <c r="AH71" s="3">
        <f>'OA&amp;GRIDCO'!AD71+'Day Ahead IEX PXIL'!T71+RTM!T71</f>
        <v>0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50</v>
      </c>
      <c r="AL71" s="3">
        <f>'OA&amp;GRIDCO'!BT71+'Day Ahead IEX PXIL'!AL71+RTM!AL71</f>
        <v>7.12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329.77738402061851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414.43000000000006</v>
      </c>
      <c r="BD71" s="3">
        <f>'OA&amp;GRIDCO'!ER71+'Day Ahead IEX PXIL'!CB71+RTM!CB71</f>
        <v>103.61000000000001</v>
      </c>
      <c r="BE71" s="71">
        <f>'OA&amp;GRIDCO'!OC71+GDAM!U71</f>
        <v>16.21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4.3</v>
      </c>
      <c r="CZ71" s="3">
        <f>'OA&amp;GRIDCO'!IH71+'Day Ahead IEX PXIL'!EJ71+RTM!ED71</f>
        <v>1.075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20.61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1.24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25.26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20.29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0.88</v>
      </c>
      <c r="EH71" s="70">
        <f>'OA&amp;GRIDCO'!MZ71+'Day Ahead IEX PXIL'!IN71+RTM!IJ71+GDAM!H71</f>
        <v>0</v>
      </c>
      <c r="EI71" s="70">
        <f>'Day Ahead IEX PXIL'!IQ71+RTM!IM71+'OA&amp;GRIDCO'!NC71+GDAM!BO71</f>
        <v>4.43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11.38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9.17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1634.9391840206188</v>
      </c>
      <c r="FR71" s="1">
        <f t="shared" si="1"/>
        <v>176.785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/>
      <c r="N72" s="71"/>
      <c r="O72" s="252">
        <v>0.72</v>
      </c>
      <c r="P72" s="71"/>
      <c r="Q72" s="87">
        <v>9</v>
      </c>
      <c r="R72" s="71">
        <v>0.85</v>
      </c>
      <c r="S72" s="70">
        <v>25</v>
      </c>
      <c r="T72" s="71"/>
      <c r="U72" s="70">
        <v>37</v>
      </c>
      <c r="V72" s="71"/>
      <c r="W72" s="251">
        <v>7.35</v>
      </c>
      <c r="X72" s="71"/>
      <c r="Y72" s="71">
        <v>3.1</v>
      </c>
      <c r="Z72" s="71"/>
      <c r="AA72" s="71">
        <v>4.6500000000000004</v>
      </c>
      <c r="AB72" s="71"/>
      <c r="AC72" s="255">
        <v>1.26</v>
      </c>
      <c r="AD72" s="71"/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2.27</v>
      </c>
      <c r="AH72" s="3">
        <f>'OA&amp;GRIDCO'!AD72+'Day Ahead IEX PXIL'!T72+RTM!T72</f>
        <v>0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60.31</v>
      </c>
      <c r="AL72" s="3">
        <f>'OA&amp;GRIDCO'!BT72+'Day Ahead IEX PXIL'!AL72+RTM!AL72</f>
        <v>7.12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329.77738402061851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414.43000000000006</v>
      </c>
      <c r="BD72" s="3">
        <f>'OA&amp;GRIDCO'!ER72+'Day Ahead IEX PXIL'!CB72+RTM!CB72</f>
        <v>103.61000000000001</v>
      </c>
      <c r="BE72" s="71">
        <f>'OA&amp;GRIDCO'!OC72+GDAM!U72</f>
        <v>15.34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4.3</v>
      </c>
      <c r="CZ72" s="3">
        <f>'OA&amp;GRIDCO'!IH72+'Day Ahead IEX PXIL'!EJ72+RTM!ED72</f>
        <v>1.075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20.61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1.24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25.26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18.369999999999997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0.67</v>
      </c>
      <c r="EH72" s="70">
        <f>'OA&amp;GRIDCO'!MZ72+'Day Ahead IEX PXIL'!IN72+RTM!IJ72+GDAM!H72</f>
        <v>0</v>
      </c>
      <c r="EI72" s="70">
        <f>'Day Ahead IEX PXIL'!IQ72+RTM!IM72+'OA&amp;GRIDCO'!NC72+GDAM!BO72</f>
        <v>4.43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8.1999999999999993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8.4499999999999993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1636.4891840206185</v>
      </c>
      <c r="FR72" s="1">
        <f t="shared" si="1"/>
        <v>176.785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/>
      <c r="N73" s="71"/>
      <c r="O73" s="252">
        <v>0.45</v>
      </c>
      <c r="P73" s="71"/>
      <c r="Q73" s="87">
        <v>9</v>
      </c>
      <c r="R73" s="71">
        <v>0.85</v>
      </c>
      <c r="S73" s="70">
        <v>25</v>
      </c>
      <c r="T73" s="71"/>
      <c r="U73" s="70">
        <v>37</v>
      </c>
      <c r="V73" s="71"/>
      <c r="W73" s="251">
        <v>6.75</v>
      </c>
      <c r="X73" s="71"/>
      <c r="Y73" s="71">
        <v>2.75</v>
      </c>
      <c r="Z73" s="71"/>
      <c r="AA73" s="71">
        <v>4.12</v>
      </c>
      <c r="AB73" s="71"/>
      <c r="AC73" s="255">
        <v>1.18</v>
      </c>
      <c r="AD73" s="71"/>
      <c r="AE73" s="3">
        <f>'OA&amp;GRIDCO'!W73+'Day Ahead IEX PXIL'!M73+RTM!M73</f>
        <v>8.24</v>
      </c>
      <c r="AF73" s="3">
        <f>'OA&amp;GRIDCO'!X73+'Day Ahead IEX PXIL'!N73+RTM!N73</f>
        <v>1.03</v>
      </c>
      <c r="AG73" s="3">
        <f>'OA&amp;GRIDCO'!AC73+'Day Ahead IEX PXIL'!S73+RTM!S73</f>
        <v>2.27</v>
      </c>
      <c r="AH73" s="3">
        <f>'OA&amp;GRIDCO'!AD73+'Day Ahead IEX PXIL'!T73+RTM!T73</f>
        <v>0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96.39</v>
      </c>
      <c r="AL73" s="3">
        <f>'OA&amp;GRIDCO'!BT73+'Day Ahead IEX PXIL'!AL73+RTM!AL73</f>
        <v>7.12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329.77738402061851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414.43000000000006</v>
      </c>
      <c r="BD73" s="3">
        <f>'OA&amp;GRIDCO'!ER73+'Day Ahead IEX PXIL'!CB73+RTM!CB73</f>
        <v>103.61000000000001</v>
      </c>
      <c r="BE73" s="71">
        <f>'OA&amp;GRIDCO'!OC73+GDAM!U73</f>
        <v>11.069999999999999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4.3</v>
      </c>
      <c r="CZ73" s="3">
        <f>'OA&amp;GRIDCO'!IH73+'Day Ahead IEX PXIL'!EJ73+RTM!ED73</f>
        <v>1.075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20.61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1.24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25.26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16.37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4.43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6.21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6.93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1663.9391840206183</v>
      </c>
      <c r="FR73" s="1">
        <f t="shared" si="1"/>
        <v>176.785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/>
      <c r="N74" s="71"/>
      <c r="O74" s="252">
        <v>0.5</v>
      </c>
      <c r="P74" s="71"/>
      <c r="Q74" s="87">
        <v>9</v>
      </c>
      <c r="R74" s="71">
        <v>0.85</v>
      </c>
      <c r="S74" s="70">
        <v>25</v>
      </c>
      <c r="T74" s="71"/>
      <c r="U74" s="70">
        <v>37</v>
      </c>
      <c r="V74" s="71"/>
      <c r="W74" s="251">
        <v>5.8</v>
      </c>
      <c r="X74" s="71"/>
      <c r="Y74" s="71">
        <v>2.39</v>
      </c>
      <c r="Z74" s="71"/>
      <c r="AA74" s="71">
        <v>3.58</v>
      </c>
      <c r="AB74" s="71"/>
      <c r="AC74" s="255">
        <v>1.05</v>
      </c>
      <c r="AD74" s="71"/>
      <c r="AE74" s="3">
        <f>'OA&amp;GRIDCO'!W74+'Day Ahead IEX PXIL'!M74+RTM!M74</f>
        <v>21.64</v>
      </c>
      <c r="AF74" s="3">
        <f>'OA&amp;GRIDCO'!X74+'Day Ahead IEX PXIL'!N74+RTM!N74</f>
        <v>1.03</v>
      </c>
      <c r="AG74" s="3">
        <f>'OA&amp;GRIDCO'!AC74+'Day Ahead IEX PXIL'!S74+RTM!S74</f>
        <v>2.27</v>
      </c>
      <c r="AH74" s="3">
        <f>'OA&amp;GRIDCO'!AD74+'Day Ahead IEX PXIL'!T74+RTM!T74</f>
        <v>0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91.240000000000009</v>
      </c>
      <c r="AL74" s="3">
        <f>'OA&amp;GRIDCO'!BT74+'Day Ahead IEX PXIL'!AL74+RTM!AL74</f>
        <v>7.12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329.77738402061851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414.43000000000006</v>
      </c>
      <c r="BD74" s="3">
        <f>'OA&amp;GRIDCO'!ER74+'Day Ahead IEX PXIL'!CB74+RTM!CB74</f>
        <v>103.61000000000001</v>
      </c>
      <c r="BE74" s="71">
        <f>'OA&amp;GRIDCO'!OC74+GDAM!U74</f>
        <v>10.220000000000001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4.3</v>
      </c>
      <c r="CZ74" s="3">
        <f>'OA&amp;GRIDCO'!IH74+'Day Ahead IEX PXIL'!EJ74+RTM!ED74</f>
        <v>1.075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20.61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1.24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25.26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14.33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4.43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5.64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6.3599999999999994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1665.9991840206185</v>
      </c>
      <c r="FR74" s="1">
        <f t="shared" si="1"/>
        <v>176.785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/>
      <c r="N75" s="71"/>
      <c r="O75" s="252">
        <v>0.3</v>
      </c>
      <c r="P75" s="71"/>
      <c r="Q75" s="87">
        <v>9</v>
      </c>
      <c r="R75" s="71">
        <v>0.85</v>
      </c>
      <c r="S75" s="70">
        <v>25</v>
      </c>
      <c r="T75" s="71"/>
      <c r="U75" s="70">
        <v>37</v>
      </c>
      <c r="V75" s="71"/>
      <c r="W75" s="251">
        <v>4.62</v>
      </c>
      <c r="X75" s="71"/>
      <c r="Y75" s="71">
        <v>2.0299999999999998</v>
      </c>
      <c r="Z75" s="71"/>
      <c r="AA75" s="71">
        <v>3.05</v>
      </c>
      <c r="AB75" s="71"/>
      <c r="AC75" s="255">
        <v>0.66</v>
      </c>
      <c r="AD75" s="71"/>
      <c r="AE75" s="3">
        <f>'OA&amp;GRIDCO'!W75+'Day Ahead IEX PXIL'!M75+RTM!M75</f>
        <v>8.24</v>
      </c>
      <c r="AF75" s="3">
        <f>'OA&amp;GRIDCO'!X75+'Day Ahead IEX PXIL'!N75+RTM!N75</f>
        <v>1.03</v>
      </c>
      <c r="AG75" s="3">
        <f>'OA&amp;GRIDCO'!AC75+'Day Ahead IEX PXIL'!S75+RTM!S75</f>
        <v>2.27</v>
      </c>
      <c r="AH75" s="3">
        <f>'OA&amp;GRIDCO'!AD75+'Day Ahead IEX PXIL'!T75+RTM!T75</f>
        <v>0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50</v>
      </c>
      <c r="AL75" s="3">
        <f>'OA&amp;GRIDCO'!BT75+'Day Ahead IEX PXIL'!AL75+RTM!AL75</f>
        <v>7.12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329.77738402061851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414.43000000000006</v>
      </c>
      <c r="BD75" s="3">
        <f>'OA&amp;GRIDCO'!ER75+'Day Ahead IEX PXIL'!CB75+RTM!CB75</f>
        <v>103.61000000000001</v>
      </c>
      <c r="BE75" s="71">
        <f>'OA&amp;GRIDCO'!OC75+GDAM!U75</f>
        <v>9.08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28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4.3</v>
      </c>
      <c r="CZ75" s="3">
        <f>'OA&amp;GRIDCO'!IH75+'Day Ahead IEX PXIL'!EJ75+RTM!ED75</f>
        <v>1.075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20.61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1.24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25.26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12.27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4.43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1.44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6.26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5.6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1643.0486840206186</v>
      </c>
      <c r="FR75" s="1">
        <f t="shared" si="1"/>
        <v>188.785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/>
      <c r="N76" s="71"/>
      <c r="O76" s="252">
        <v>0.3</v>
      </c>
      <c r="P76" s="71"/>
      <c r="Q76" s="87">
        <v>9</v>
      </c>
      <c r="R76" s="71">
        <v>0.85</v>
      </c>
      <c r="S76" s="70">
        <v>25</v>
      </c>
      <c r="T76" s="71"/>
      <c r="U76" s="70">
        <v>37</v>
      </c>
      <c r="V76" s="71"/>
      <c r="W76" s="251">
        <v>3.78</v>
      </c>
      <c r="X76" s="71"/>
      <c r="Y76" s="71">
        <v>1.66</v>
      </c>
      <c r="Z76" s="71"/>
      <c r="AA76" s="71">
        <v>2.5</v>
      </c>
      <c r="AB76" s="71"/>
      <c r="AC76" s="255">
        <v>0.44</v>
      </c>
      <c r="AD76" s="71"/>
      <c r="AE76" s="3">
        <f>'OA&amp;GRIDCO'!W76+'Day Ahead IEX PXIL'!M76+RTM!M76</f>
        <v>8.24</v>
      </c>
      <c r="AF76" s="3">
        <f>'OA&amp;GRIDCO'!X76+'Day Ahead IEX PXIL'!N76+RTM!N76</f>
        <v>1.03</v>
      </c>
      <c r="AG76" s="3">
        <f>'OA&amp;GRIDCO'!AC76+'Day Ahead IEX PXIL'!S76+RTM!S76</f>
        <v>2.27</v>
      </c>
      <c r="AH76" s="3">
        <f>'OA&amp;GRIDCO'!AD76+'Day Ahead IEX PXIL'!T76+RTM!T76</f>
        <v>0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50</v>
      </c>
      <c r="AL76" s="3">
        <f>'OA&amp;GRIDCO'!BT76+'Day Ahead IEX PXIL'!AL76+RTM!AL76</f>
        <v>7.12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329.77738402061851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465.98000000000008</v>
      </c>
      <c r="BD76" s="3">
        <f>'OA&amp;GRIDCO'!ER76+'Day Ahead IEX PXIL'!CB76+RTM!CB76</f>
        <v>103.61000000000001</v>
      </c>
      <c r="BE76" s="71">
        <f>'OA&amp;GRIDCO'!OC76+GDAM!U76</f>
        <v>7.2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28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4.3</v>
      </c>
      <c r="CZ76" s="3">
        <f>'OA&amp;GRIDCO'!IH76+'Day Ahead IEX PXIL'!EJ76+RTM!ED76</f>
        <v>1.075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20.61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1.24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25.26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10.210000000000001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4.43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1.44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6.16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4.6500000000000004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1687.6286840206189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188.785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/>
      <c r="N77" s="71"/>
      <c r="O77" s="252">
        <v>0.28000000000000003</v>
      </c>
      <c r="P77" s="71"/>
      <c r="Q77" s="87">
        <v>9</v>
      </c>
      <c r="R77" s="71">
        <v>0.85</v>
      </c>
      <c r="S77" s="70">
        <v>25</v>
      </c>
      <c r="T77" s="71"/>
      <c r="U77" s="70">
        <v>37</v>
      </c>
      <c r="V77" s="71"/>
      <c r="W77" s="251">
        <v>2.83</v>
      </c>
      <c r="X77" s="71"/>
      <c r="Y77" s="71">
        <v>1.3</v>
      </c>
      <c r="Z77" s="71"/>
      <c r="AA77" s="71">
        <v>1.95</v>
      </c>
      <c r="AB77" s="71"/>
      <c r="AC77" s="255">
        <v>0.38</v>
      </c>
      <c r="AD77" s="71"/>
      <c r="AE77" s="3">
        <f>'OA&amp;GRIDCO'!W77+'Day Ahead IEX PXIL'!M77+RTM!M77</f>
        <v>8.24</v>
      </c>
      <c r="AF77" s="3">
        <f>'OA&amp;GRIDCO'!X77+'Day Ahead IEX PXIL'!N77+RTM!N77</f>
        <v>1.03</v>
      </c>
      <c r="AG77" s="3">
        <f>'OA&amp;GRIDCO'!AC77+'Day Ahead IEX PXIL'!S77+RTM!S77</f>
        <v>2.27</v>
      </c>
      <c r="AH77" s="3">
        <f>'OA&amp;GRIDCO'!AD77+'Day Ahead IEX PXIL'!T77+RTM!T77</f>
        <v>0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60.31</v>
      </c>
      <c r="AL77" s="3">
        <f>'OA&amp;GRIDCO'!BT77+'Day Ahead IEX PXIL'!AL77+RTM!AL77</f>
        <v>7.12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329.77738402061851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465.98000000000008</v>
      </c>
      <c r="BD77" s="3">
        <f>'OA&amp;GRIDCO'!ER77+'Day Ahead IEX PXIL'!CB77+RTM!CB77</f>
        <v>103.61000000000001</v>
      </c>
      <c r="BE77" s="71">
        <f>'OA&amp;GRIDCO'!OC77+GDAM!U77</f>
        <v>6.13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28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4.3</v>
      </c>
      <c r="CZ77" s="3">
        <f>'OA&amp;GRIDCO'!IH77+'Day Ahead IEX PXIL'!EJ77+RTM!ED77</f>
        <v>1.075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20.61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1.24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25.26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8.17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4.43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1.55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4.26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3.73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1690.1786840206184</v>
      </c>
      <c r="FR77" s="1">
        <f t="shared" si="3"/>
        <v>188.785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/>
      <c r="N78" s="71"/>
      <c r="O78" s="252">
        <v>0.25</v>
      </c>
      <c r="P78" s="71"/>
      <c r="Q78" s="87">
        <v>9</v>
      </c>
      <c r="R78" s="71">
        <v>0.85</v>
      </c>
      <c r="S78" s="70">
        <v>25</v>
      </c>
      <c r="T78" s="71"/>
      <c r="U78" s="70">
        <v>37</v>
      </c>
      <c r="V78" s="71"/>
      <c r="W78" s="251">
        <v>2.14</v>
      </c>
      <c r="X78" s="71"/>
      <c r="Y78" s="71">
        <v>0.94</v>
      </c>
      <c r="Z78" s="71"/>
      <c r="AA78" s="71">
        <v>1.41</v>
      </c>
      <c r="AB78" s="71"/>
      <c r="AC78" s="255">
        <v>0.16</v>
      </c>
      <c r="AD78" s="71"/>
      <c r="AE78" s="3">
        <f>'OA&amp;GRIDCO'!W78+'Day Ahead IEX PXIL'!M78+RTM!M78</f>
        <v>10.3</v>
      </c>
      <c r="AF78" s="3">
        <f>'OA&amp;GRIDCO'!X78+'Day Ahead IEX PXIL'!N78+RTM!N78</f>
        <v>1.03</v>
      </c>
      <c r="AG78" s="3">
        <f>'OA&amp;GRIDCO'!AC78+'Day Ahead IEX PXIL'!S78+RTM!S78</f>
        <v>2.27</v>
      </c>
      <c r="AH78" s="3">
        <f>'OA&amp;GRIDCO'!AD78+'Day Ahead IEX PXIL'!T78+RTM!T78</f>
        <v>0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50</v>
      </c>
      <c r="AL78" s="3">
        <f>'OA&amp;GRIDCO'!BT78+'Day Ahead IEX PXIL'!AL78+RTM!AL78</f>
        <v>7.12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329.77738402061851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465.98000000000008</v>
      </c>
      <c r="BD78" s="3">
        <f>'OA&amp;GRIDCO'!ER78+'Day Ahead IEX PXIL'!CB78+RTM!CB78</f>
        <v>103.61000000000001</v>
      </c>
      <c r="BE78" s="71">
        <f>'OA&amp;GRIDCO'!OC78+GDAM!U78</f>
        <v>4.5999999999999996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28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4.3</v>
      </c>
      <c r="CZ78" s="3">
        <f>'OA&amp;GRIDCO'!IH78+'Day Ahead IEX PXIL'!EJ78+RTM!ED78</f>
        <v>1.075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20.61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1.24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25.26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6.25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4.43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1.55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5.23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2.93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1676.8086840206186</v>
      </c>
      <c r="FR78" s="1">
        <f t="shared" si="3"/>
        <v>188.785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/>
      <c r="N79" s="71"/>
      <c r="O79" s="252">
        <v>0.22</v>
      </c>
      <c r="P79" s="71"/>
      <c r="Q79" s="87">
        <v>9</v>
      </c>
      <c r="R79" s="71">
        <v>0.85</v>
      </c>
      <c r="S79" s="70">
        <v>25</v>
      </c>
      <c r="T79" s="71"/>
      <c r="U79" s="70">
        <v>37</v>
      </c>
      <c r="V79" s="71"/>
      <c r="W79" s="251">
        <v>1.44</v>
      </c>
      <c r="X79" s="71"/>
      <c r="Y79" s="71">
        <v>0.56999999999999995</v>
      </c>
      <c r="Z79" s="71"/>
      <c r="AA79" s="71">
        <v>0.86</v>
      </c>
      <c r="AB79" s="71"/>
      <c r="AC79" s="255">
        <v>0.1</v>
      </c>
      <c r="AD79" s="71"/>
      <c r="AE79" s="3">
        <f>'OA&amp;GRIDCO'!W79+'Day Ahead IEX PXIL'!M79+RTM!M79</f>
        <v>24.740000000000002</v>
      </c>
      <c r="AF79" s="3">
        <f>'OA&amp;GRIDCO'!X79+'Day Ahead IEX PXIL'!N79+RTM!N79</f>
        <v>1.03</v>
      </c>
      <c r="AG79" s="3">
        <f>'OA&amp;GRIDCO'!AC79+'Day Ahead IEX PXIL'!S79+RTM!S79</f>
        <v>1.86</v>
      </c>
      <c r="AH79" s="3">
        <f>'OA&amp;GRIDCO'!AD79+'Day Ahead IEX PXIL'!T79+RTM!T79</f>
        <v>0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50</v>
      </c>
      <c r="AL79" s="3">
        <f>'OA&amp;GRIDCO'!BT79+'Day Ahead IEX PXIL'!AL79+RTM!AL79</f>
        <v>7.12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329.77738402061851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465.98000000000008</v>
      </c>
      <c r="BD79" s="3">
        <f>'OA&amp;GRIDCO'!ER79+'Day Ahead IEX PXIL'!CB79+RTM!CB79</f>
        <v>103.61000000000001</v>
      </c>
      <c r="BE79" s="71">
        <f>'OA&amp;GRIDCO'!OC79+GDAM!U79</f>
        <v>2.58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28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4.3</v>
      </c>
      <c r="CZ79" s="3">
        <f>'OA&amp;GRIDCO'!IH79+'Day Ahead IEX PXIL'!EJ79+RTM!ED79</f>
        <v>1.075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20.61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4.43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1.24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25.26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4.41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4.43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4.0199999999999996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2.15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1683.2686840206186</v>
      </c>
      <c r="FR79" s="1">
        <f t="shared" si="3"/>
        <v>187.785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/>
      <c r="N80" s="71"/>
      <c r="O80" s="252">
        <v>0.21</v>
      </c>
      <c r="P80" s="71"/>
      <c r="Q80" s="87">
        <v>9</v>
      </c>
      <c r="R80" s="71">
        <v>0.85</v>
      </c>
      <c r="S80" s="70">
        <v>25</v>
      </c>
      <c r="T80" s="71"/>
      <c r="U80" s="70">
        <v>37</v>
      </c>
      <c r="V80" s="71"/>
      <c r="W80" s="251">
        <v>0.92</v>
      </c>
      <c r="X80" s="71"/>
      <c r="Y80" s="71">
        <v>0.28000000000000003</v>
      </c>
      <c r="Z80" s="71"/>
      <c r="AA80" s="71">
        <v>0.42</v>
      </c>
      <c r="AB80" s="71"/>
      <c r="AC80" s="255">
        <v>0.05</v>
      </c>
      <c r="AD80" s="71"/>
      <c r="AE80" s="3">
        <f>'OA&amp;GRIDCO'!W80+'Day Ahead IEX PXIL'!M80+RTM!M80</f>
        <v>12.370000000000001</v>
      </c>
      <c r="AF80" s="3">
        <f>'OA&amp;GRIDCO'!X80+'Day Ahead IEX PXIL'!N80+RTM!N80</f>
        <v>1.03</v>
      </c>
      <c r="AG80" s="3">
        <f>'OA&amp;GRIDCO'!AC80+'Day Ahead IEX PXIL'!S80+RTM!S80</f>
        <v>1.86</v>
      </c>
      <c r="AH80" s="3">
        <f>'OA&amp;GRIDCO'!AD80+'Day Ahead IEX PXIL'!T80+RTM!T80</f>
        <v>0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91.240000000000009</v>
      </c>
      <c r="AL80" s="3">
        <f>'OA&amp;GRIDCO'!BT80+'Day Ahead IEX PXIL'!AL80+RTM!AL80</f>
        <v>7.12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329.77738402061851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465.98000000000008</v>
      </c>
      <c r="BD80" s="3">
        <f>'OA&amp;GRIDCO'!ER80+'Day Ahead IEX PXIL'!CB80+RTM!CB80</f>
        <v>103.61000000000001</v>
      </c>
      <c r="BE80" s="71">
        <f>'OA&amp;GRIDCO'!OC80+GDAM!U80</f>
        <v>1.7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28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4.3</v>
      </c>
      <c r="CZ80" s="3">
        <f>'OA&amp;GRIDCO'!IH80+'Day Ahead IEX PXIL'!EJ80+RTM!ED80</f>
        <v>1.075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20.61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4.43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1.24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25.26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2.6900000000000004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4.43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3.07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1.45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1706.5786840206188</v>
      </c>
      <c r="FR80" s="1">
        <f t="shared" si="3"/>
        <v>187.785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/>
      <c r="N81" s="71"/>
      <c r="O81" s="252">
        <v>0.12</v>
      </c>
      <c r="P81" s="71"/>
      <c r="Q81" s="87">
        <v>9</v>
      </c>
      <c r="R81" s="71">
        <v>0.85</v>
      </c>
      <c r="S81" s="70">
        <v>25</v>
      </c>
      <c r="T81" s="71"/>
      <c r="U81" s="70">
        <v>37</v>
      </c>
      <c r="V81" s="71"/>
      <c r="W81" s="251">
        <v>0.42</v>
      </c>
      <c r="X81" s="71"/>
      <c r="Y81" s="71">
        <v>0.18</v>
      </c>
      <c r="Z81" s="71"/>
      <c r="AA81" s="71">
        <v>0.27</v>
      </c>
      <c r="AB81" s="71"/>
      <c r="AC81" s="255">
        <v>0.02</v>
      </c>
      <c r="AD81" s="71"/>
      <c r="AE81" s="3">
        <f>'OA&amp;GRIDCO'!W81+'Day Ahead IEX PXIL'!M81+RTM!M81</f>
        <v>11.34</v>
      </c>
      <c r="AF81" s="3">
        <f>'OA&amp;GRIDCO'!X81+'Day Ahead IEX PXIL'!N81+RTM!N81</f>
        <v>1.03</v>
      </c>
      <c r="AG81" s="3">
        <f>'OA&amp;GRIDCO'!AC81+'Day Ahead IEX PXIL'!S81+RTM!S81</f>
        <v>1.86</v>
      </c>
      <c r="AH81" s="3">
        <f>'OA&amp;GRIDCO'!AD81+'Day Ahead IEX PXIL'!T81+RTM!T81</f>
        <v>0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50</v>
      </c>
      <c r="AL81" s="3">
        <f>'OA&amp;GRIDCO'!BT81+'Day Ahead IEX PXIL'!AL81+RTM!AL81</f>
        <v>7.12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329.77738402061851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465.98000000000008</v>
      </c>
      <c r="BD81" s="3">
        <f>'OA&amp;GRIDCO'!ER81+'Day Ahead IEX PXIL'!CB81+RTM!CB81</f>
        <v>103.61000000000001</v>
      </c>
      <c r="BE81" s="71">
        <f>'OA&amp;GRIDCO'!OC81+GDAM!U81</f>
        <v>1.27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28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1.55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4.3</v>
      </c>
      <c r="CZ81" s="3">
        <f>'OA&amp;GRIDCO'!IH81+'Day Ahead IEX PXIL'!EJ81+RTM!ED81</f>
        <v>1.075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20.61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4.43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1.24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25.26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1.17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4.43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1.55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1.68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0.28000000000000003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1660.5886840206185</v>
      </c>
      <c r="FR81" s="1">
        <f t="shared" si="3"/>
        <v>187.785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/>
      <c r="N82" s="71"/>
      <c r="O82" s="256">
        <v>0.05</v>
      </c>
      <c r="P82" s="71"/>
      <c r="Q82" s="87">
        <v>9</v>
      </c>
      <c r="R82" s="71">
        <v>0.85</v>
      </c>
      <c r="S82" s="70">
        <v>25</v>
      </c>
      <c r="T82" s="71"/>
      <c r="U82" s="70">
        <v>37</v>
      </c>
      <c r="V82" s="71"/>
      <c r="W82" s="251">
        <v>0.08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10.3</v>
      </c>
      <c r="AF82" s="3">
        <f>'OA&amp;GRIDCO'!X82+'Day Ahead IEX PXIL'!N82+RTM!N82</f>
        <v>1.03</v>
      </c>
      <c r="AG82" s="3">
        <f>'OA&amp;GRIDCO'!AC82+'Day Ahead IEX PXIL'!S82+RTM!S82</f>
        <v>1.86</v>
      </c>
      <c r="AH82" s="3">
        <f>'OA&amp;GRIDCO'!AD82+'Day Ahead IEX PXIL'!T82+RTM!T82</f>
        <v>0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50</v>
      </c>
      <c r="AL82" s="3">
        <f>'OA&amp;GRIDCO'!BT82+'Day Ahead IEX PXIL'!AL82+RTM!AL82</f>
        <v>7.12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329.77738402061851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465.98000000000008</v>
      </c>
      <c r="BD82" s="3">
        <f>'OA&amp;GRIDCO'!ER82+'Day Ahead IEX PXIL'!CB82+RTM!CB82</f>
        <v>103.61000000000001</v>
      </c>
      <c r="BE82" s="71">
        <f>'OA&amp;GRIDCO'!OC82+GDAM!U82</f>
        <v>0.56000000000000005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28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1.55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4.3</v>
      </c>
      <c r="CZ82" s="3">
        <f>'OA&amp;GRIDCO'!IH82+'Day Ahead IEX PXIL'!EJ82+RTM!ED82</f>
        <v>1.075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20.61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4.43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1.24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25.26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0.11000000000000001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4.43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1.55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0.93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1685.9686840206182</v>
      </c>
      <c r="FR82" s="1">
        <f t="shared" si="3"/>
        <v>187.785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/>
      <c r="N83" s="71"/>
      <c r="O83" s="256">
        <v>0</v>
      </c>
      <c r="P83" s="71"/>
      <c r="Q83" s="87">
        <v>9</v>
      </c>
      <c r="R83" s="71">
        <v>0.85</v>
      </c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10.3</v>
      </c>
      <c r="AF83" s="3">
        <f>'OA&amp;GRIDCO'!X83+'Day Ahead IEX PXIL'!N83+RTM!N83</f>
        <v>1.03</v>
      </c>
      <c r="AG83" s="3">
        <f>'OA&amp;GRIDCO'!AC83+'Day Ahead IEX PXIL'!S83+RTM!S83</f>
        <v>1.86</v>
      </c>
      <c r="AH83" s="3">
        <f>'OA&amp;GRIDCO'!AD83+'Day Ahead IEX PXIL'!T83+RTM!T83</f>
        <v>0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70.62</v>
      </c>
      <c r="AL83" s="3">
        <f>'OA&amp;GRIDCO'!BT83+'Day Ahead IEX PXIL'!AL83+RTM!AL83</f>
        <v>7.12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329.77738402061851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465.98000000000008</v>
      </c>
      <c r="BD83" s="3">
        <f>'OA&amp;GRIDCO'!ER83+'Day Ahead IEX PXIL'!CB83+RTM!CB83</f>
        <v>103.61000000000001</v>
      </c>
      <c r="BE83" s="71">
        <f>'OA&amp;GRIDCO'!OC83+GDAM!U83</f>
        <v>0.1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30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4.3</v>
      </c>
      <c r="CZ83" s="3">
        <f>'OA&amp;GRIDCO'!IH83+'Day Ahead IEX PXIL'!EJ83+RTM!ED83</f>
        <v>1.075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4.43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1.24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25.26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4.43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1.67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0.24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1740.8286840206188</v>
      </c>
      <c r="FR83" s="1">
        <f t="shared" si="3"/>
        <v>187.785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/>
      <c r="N84" s="71"/>
      <c r="O84" s="256">
        <v>0</v>
      </c>
      <c r="P84" s="71"/>
      <c r="Q84" s="87">
        <v>9</v>
      </c>
      <c r="R84" s="71">
        <v>0.85</v>
      </c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10.3</v>
      </c>
      <c r="AF84" s="3">
        <f>'OA&amp;GRIDCO'!X84+'Day Ahead IEX PXIL'!N84+RTM!N84</f>
        <v>1.03</v>
      </c>
      <c r="AG84" s="3">
        <f>'OA&amp;GRIDCO'!AC84+'Day Ahead IEX PXIL'!S84+RTM!S84</f>
        <v>1.86</v>
      </c>
      <c r="AH84" s="3">
        <f>'OA&amp;GRIDCO'!AD84+'Day Ahead IEX PXIL'!T84+RTM!T84</f>
        <v>0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50</v>
      </c>
      <c r="AL84" s="3">
        <f>'OA&amp;GRIDCO'!BT84+'Day Ahead IEX PXIL'!AL84+RTM!AL84</f>
        <v>7.12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329.77738402061851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465.98000000000008</v>
      </c>
      <c r="BD84" s="3">
        <f>'OA&amp;GRIDCO'!ER84+'Day Ahead IEX PXIL'!CB84+RTM!CB84</f>
        <v>103.61000000000001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30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4.3</v>
      </c>
      <c r="CZ84" s="3">
        <f>'OA&amp;GRIDCO'!IH84+'Day Ahead IEX PXIL'!EJ84+RTM!ED84</f>
        <v>1.075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4.43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1.24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25.26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4.43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1.67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1749.8686840206185</v>
      </c>
      <c r="FR84" s="1">
        <f t="shared" si="3"/>
        <v>187.785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/>
      <c r="N85" s="71"/>
      <c r="O85" s="256">
        <v>0</v>
      </c>
      <c r="P85" s="71"/>
      <c r="Q85" s="87">
        <v>9</v>
      </c>
      <c r="R85" s="71">
        <v>0.85</v>
      </c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10.3</v>
      </c>
      <c r="AF85" s="3">
        <f>'OA&amp;GRIDCO'!X85+'Day Ahead IEX PXIL'!N85+RTM!N85</f>
        <v>1.03</v>
      </c>
      <c r="AG85" s="70">
        <f>'OA&amp;GRIDCO'!AC85+'Day Ahead IEX PXIL'!S85+RTM!S85</f>
        <v>1.86</v>
      </c>
      <c r="AH85" s="70">
        <f>'OA&amp;GRIDCO'!AD85+'Day Ahead IEX PXIL'!T85+RTM!T85</f>
        <v>0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60.31</v>
      </c>
      <c r="AL85" s="70">
        <f>'OA&amp;GRIDCO'!BT85+'Day Ahead IEX PXIL'!AL85+RTM!AL85</f>
        <v>7.12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329.77738402061851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465.98000000000008</v>
      </c>
      <c r="BD85" s="70">
        <f>'OA&amp;GRIDCO'!ER85+'Day Ahead IEX PXIL'!CB85+RTM!CB85</f>
        <v>103.61000000000001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30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1.24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4.3</v>
      </c>
      <c r="CZ85" s="70">
        <f>'OA&amp;GRIDCO'!IH85+'Day Ahead IEX PXIL'!EJ85+RTM!ED85</f>
        <v>1.075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4.43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1.24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25.26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4.43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1791.4186840206189</v>
      </c>
      <c r="FR85" s="1">
        <f t="shared" si="3"/>
        <v>187.785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/>
      <c r="N86" s="71"/>
      <c r="O86" s="256">
        <v>0</v>
      </c>
      <c r="P86" s="71"/>
      <c r="Q86" s="87">
        <v>9</v>
      </c>
      <c r="R86" s="71">
        <v>0.85</v>
      </c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10.3</v>
      </c>
      <c r="AF86" s="3">
        <f>'OA&amp;GRIDCO'!X86+'Day Ahead IEX PXIL'!N86+RTM!N86</f>
        <v>1.03</v>
      </c>
      <c r="AG86" s="3">
        <f>'OA&amp;GRIDCO'!AC86+'Day Ahead IEX PXIL'!S86+RTM!S86</f>
        <v>1.86</v>
      </c>
      <c r="AH86" s="3">
        <f>'OA&amp;GRIDCO'!AD86+'Day Ahead IEX PXIL'!T86+RTM!T86</f>
        <v>0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91.240000000000009</v>
      </c>
      <c r="AL86" s="3">
        <f>'OA&amp;GRIDCO'!BT86+'Day Ahead IEX PXIL'!AL86+RTM!AL86</f>
        <v>7.12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329.77738402061851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465.98000000000008</v>
      </c>
      <c r="BD86" s="3">
        <f>'OA&amp;GRIDCO'!ER86+'Day Ahead IEX PXIL'!CB86+RTM!CB86</f>
        <v>103.61000000000001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30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1.24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4.3</v>
      </c>
      <c r="CZ86" s="3">
        <f>'OA&amp;GRIDCO'!IH86+'Day Ahead IEX PXIL'!EJ86+RTM!ED86</f>
        <v>1.075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4.43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1.24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25.26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4.43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1852.3486840206187</v>
      </c>
      <c r="FR86" s="1">
        <f t="shared" si="3"/>
        <v>187.785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/>
      <c r="N87" s="71"/>
      <c r="O87" s="256">
        <v>0</v>
      </c>
      <c r="P87" s="71"/>
      <c r="Q87" s="87">
        <v>9</v>
      </c>
      <c r="R87" s="71">
        <v>0.85</v>
      </c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10.3</v>
      </c>
      <c r="AF87" s="3">
        <f>'OA&amp;GRIDCO'!X87+'Day Ahead IEX PXIL'!N87+RTM!N87</f>
        <v>1.03</v>
      </c>
      <c r="AG87" s="3">
        <f>'OA&amp;GRIDCO'!AC87+'Day Ahead IEX PXIL'!S87+RTM!S87</f>
        <v>1.86</v>
      </c>
      <c r="AH87" s="3">
        <f>'OA&amp;GRIDCO'!AD87+'Day Ahead IEX PXIL'!T87+RTM!T87</f>
        <v>0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60.31</v>
      </c>
      <c r="AL87" s="3">
        <f>'OA&amp;GRIDCO'!BT87+'Day Ahead IEX PXIL'!AL87+RTM!AL87</f>
        <v>7.12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329.77738402061851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465.98000000000008</v>
      </c>
      <c r="BD87" s="3">
        <f>'OA&amp;GRIDCO'!ER87+'Day Ahead IEX PXIL'!CB87+RTM!CB87</f>
        <v>103.61000000000001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30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1.24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4.3</v>
      </c>
      <c r="CZ87" s="3">
        <f>'OA&amp;GRIDCO'!IH87+'Day Ahead IEX PXIL'!EJ87+RTM!ED87</f>
        <v>1.075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4.43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1.24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25.26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4.43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1.67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1836.4186840206189</v>
      </c>
      <c r="FR87" s="1">
        <f t="shared" si="3"/>
        <v>186.785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/>
      <c r="N88" s="71"/>
      <c r="O88" s="256">
        <v>0</v>
      </c>
      <c r="P88" s="71"/>
      <c r="Q88" s="87">
        <v>9</v>
      </c>
      <c r="R88" s="71">
        <v>0.85</v>
      </c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10.3</v>
      </c>
      <c r="AF88" s="3">
        <f>'OA&amp;GRIDCO'!X88+'Day Ahead IEX PXIL'!N88+RTM!N88</f>
        <v>1.03</v>
      </c>
      <c r="AG88" s="3">
        <f>'OA&amp;GRIDCO'!AC88+'Day Ahead IEX PXIL'!S88+RTM!S88</f>
        <v>1.86</v>
      </c>
      <c r="AH88" s="3">
        <f>'OA&amp;GRIDCO'!AD88+'Day Ahead IEX PXIL'!T88+RTM!T88</f>
        <v>0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50</v>
      </c>
      <c r="AL88" s="3">
        <f>'OA&amp;GRIDCO'!BT88+'Day Ahead IEX PXIL'!AL88+RTM!AL88</f>
        <v>7.12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329.77738402061851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465.98000000000008</v>
      </c>
      <c r="BD88" s="3">
        <f>'OA&amp;GRIDCO'!ER88+'Day Ahead IEX PXIL'!CB88+RTM!CB88</f>
        <v>103.61000000000001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30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1.24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4.3</v>
      </c>
      <c r="CZ88" s="3">
        <f>'OA&amp;GRIDCO'!IH88+'Day Ahead IEX PXIL'!EJ88+RTM!ED88</f>
        <v>1.075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4.43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1.24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25.26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4.43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1.67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1826.1086840206185</v>
      </c>
      <c r="FR88" s="1">
        <f t="shared" si="3"/>
        <v>186.785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/>
      <c r="N89" s="71"/>
      <c r="O89" s="256">
        <v>0</v>
      </c>
      <c r="P89" s="71"/>
      <c r="Q89" s="87">
        <v>9</v>
      </c>
      <c r="R89" s="71">
        <v>0.85</v>
      </c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10.3</v>
      </c>
      <c r="AF89" s="3">
        <f>'OA&amp;GRIDCO'!X89+'Day Ahead IEX PXIL'!N89+RTM!N89</f>
        <v>1.03</v>
      </c>
      <c r="AG89" s="3">
        <f>'OA&amp;GRIDCO'!AC89+'Day Ahead IEX PXIL'!S89+RTM!S89</f>
        <v>1.86</v>
      </c>
      <c r="AH89" s="3">
        <f>'OA&amp;GRIDCO'!AD89+'Day Ahead IEX PXIL'!T89+RTM!T89</f>
        <v>0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86.08</v>
      </c>
      <c r="AL89" s="3">
        <f>'OA&amp;GRIDCO'!BT89+'Day Ahead IEX PXIL'!AL89+RTM!AL89</f>
        <v>7.12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329.77738402061851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465.98000000000008</v>
      </c>
      <c r="BD89" s="3">
        <f>'OA&amp;GRIDCO'!ER89+'Day Ahead IEX PXIL'!CB89+RTM!CB89</f>
        <v>103.61000000000001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30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1.24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4.3</v>
      </c>
      <c r="CZ89" s="3">
        <f>'OA&amp;GRIDCO'!IH89+'Day Ahead IEX PXIL'!EJ89+RTM!ED89</f>
        <v>1.075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4.43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1.24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25.26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4.43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1.67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1862.1886840206189</v>
      </c>
      <c r="FR89" s="1">
        <f t="shared" si="3"/>
        <v>186.785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/>
      <c r="N90" s="71"/>
      <c r="O90" s="256">
        <v>0</v>
      </c>
      <c r="P90" s="71"/>
      <c r="Q90" s="87">
        <v>9</v>
      </c>
      <c r="R90" s="71">
        <v>0.85</v>
      </c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30.92</v>
      </c>
      <c r="AF90" s="3">
        <f>'OA&amp;GRIDCO'!X90+'Day Ahead IEX PXIL'!N90+RTM!N90</f>
        <v>1.03</v>
      </c>
      <c r="AG90" s="3">
        <f>'OA&amp;GRIDCO'!AC90+'Day Ahead IEX PXIL'!S90+RTM!S90</f>
        <v>1.86</v>
      </c>
      <c r="AH90" s="3">
        <f>'OA&amp;GRIDCO'!AD90+'Day Ahead IEX PXIL'!T90+RTM!T90</f>
        <v>0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80.930000000000007</v>
      </c>
      <c r="AL90" s="3">
        <f>'OA&amp;GRIDCO'!BT90+'Day Ahead IEX PXIL'!AL90+RTM!AL90</f>
        <v>7.12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329.77738402061851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465.98000000000008</v>
      </c>
      <c r="BD90" s="3">
        <f>'OA&amp;GRIDCO'!ER90+'Day Ahead IEX PXIL'!CB90+RTM!CB90</f>
        <v>103.61000000000001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30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1.24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4.3</v>
      </c>
      <c r="CZ90" s="3">
        <f>'OA&amp;GRIDCO'!IH90+'Day Ahead IEX PXIL'!EJ90+RTM!ED90</f>
        <v>1.075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4.43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1.24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25.26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4.43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1.67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1877.6586840206187</v>
      </c>
      <c r="FR90" s="1">
        <f t="shared" si="3"/>
        <v>186.785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/>
      <c r="N91" s="71"/>
      <c r="O91" s="256">
        <v>0</v>
      </c>
      <c r="P91" s="71"/>
      <c r="Q91" s="87">
        <v>9</v>
      </c>
      <c r="R91" s="71">
        <v>0.85</v>
      </c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30.92</v>
      </c>
      <c r="AF91" s="3">
        <f>'OA&amp;GRIDCO'!X91+'Day Ahead IEX PXIL'!N91+RTM!N91</f>
        <v>1.03</v>
      </c>
      <c r="AG91" s="3">
        <f>'OA&amp;GRIDCO'!AC91+'Day Ahead IEX PXIL'!S91+RTM!S91</f>
        <v>1.86</v>
      </c>
      <c r="AH91" s="3">
        <f>'OA&amp;GRIDCO'!AD91+'Day Ahead IEX PXIL'!T91+RTM!T91</f>
        <v>0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50</v>
      </c>
      <c r="AL91" s="3">
        <f>'OA&amp;GRIDCO'!BT91+'Day Ahead IEX PXIL'!AL91+RTM!AL91</f>
        <v>7.12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329.77738402061851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465.98000000000008</v>
      </c>
      <c r="BD91" s="3">
        <f>'OA&amp;GRIDCO'!ER91+'Day Ahead IEX PXIL'!CB91+RTM!CB91</f>
        <v>103.61000000000001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30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1.24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4.3</v>
      </c>
      <c r="CZ91" s="3">
        <f>'OA&amp;GRIDCO'!IH91+'Day Ahead IEX PXIL'!EJ91+RTM!ED91</f>
        <v>1.075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4.76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1.24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25.26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4.43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1.67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1847.0586840206188</v>
      </c>
      <c r="FR91" s="1">
        <f t="shared" si="3"/>
        <v>186.785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/>
      <c r="N92" s="71"/>
      <c r="O92" s="256">
        <v>0</v>
      </c>
      <c r="P92" s="71"/>
      <c r="Q92" s="87">
        <v>9</v>
      </c>
      <c r="R92" s="71">
        <v>0.85</v>
      </c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31.950000000000003</v>
      </c>
      <c r="AF92" s="3">
        <f>'OA&amp;GRIDCO'!X92+'Day Ahead IEX PXIL'!N92+RTM!N92</f>
        <v>1.03</v>
      </c>
      <c r="AG92" s="3">
        <f>'OA&amp;GRIDCO'!AC92+'Day Ahead IEX PXIL'!S92+RTM!S92</f>
        <v>1.86</v>
      </c>
      <c r="AH92" s="3">
        <f>'OA&amp;GRIDCO'!AD92+'Day Ahead IEX PXIL'!T92+RTM!T92</f>
        <v>0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80.930000000000007</v>
      </c>
      <c r="AL92" s="3">
        <f>'OA&amp;GRIDCO'!BT92+'Day Ahead IEX PXIL'!AL92+RTM!AL92</f>
        <v>7.12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329.77738402061851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465.98000000000008</v>
      </c>
      <c r="BD92" s="3">
        <f>'OA&amp;GRIDCO'!ER92+'Day Ahead IEX PXIL'!CB92+RTM!CB92</f>
        <v>103.61000000000001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30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1.24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4.3</v>
      </c>
      <c r="CZ92" s="3">
        <f>'OA&amp;GRIDCO'!IH92+'Day Ahead IEX PXIL'!EJ92+RTM!ED92</f>
        <v>1.075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4.76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1.24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25.26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4.43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1.67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1879.0186840206188</v>
      </c>
      <c r="FR92" s="1">
        <f t="shared" si="3"/>
        <v>186.785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/>
      <c r="N93" s="71"/>
      <c r="O93" s="256">
        <v>0</v>
      </c>
      <c r="P93" s="71"/>
      <c r="Q93" s="87">
        <v>9</v>
      </c>
      <c r="R93" s="71">
        <v>0.85</v>
      </c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31.950000000000003</v>
      </c>
      <c r="AF93" s="3">
        <f>'OA&amp;GRIDCO'!X93+'Day Ahead IEX PXIL'!N93+RTM!N93</f>
        <v>1.03</v>
      </c>
      <c r="AG93" s="3">
        <f>'OA&amp;GRIDCO'!AC93+'Day Ahead IEX PXIL'!S93+RTM!S93</f>
        <v>1.86</v>
      </c>
      <c r="AH93" s="3">
        <f>'OA&amp;GRIDCO'!AD93+'Day Ahead IEX PXIL'!T93+RTM!T93</f>
        <v>0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80.930000000000007</v>
      </c>
      <c r="AL93" s="3">
        <f>'OA&amp;GRIDCO'!BT93+'Day Ahead IEX PXIL'!AL93+RTM!AL93</f>
        <v>7.12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329.77738402061851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465.98000000000008</v>
      </c>
      <c r="BD93" s="3">
        <f>'OA&amp;GRIDCO'!ER93+'Day Ahead IEX PXIL'!CB93+RTM!CB93</f>
        <v>103.61000000000001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30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1.65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4.3</v>
      </c>
      <c r="CZ93" s="3">
        <f>'OA&amp;GRIDCO'!IH93+'Day Ahead IEX PXIL'!EJ93+RTM!ED93</f>
        <v>1.075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4.76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1.03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25.26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4.43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1.67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1879.2186840206189</v>
      </c>
      <c r="FR93" s="1">
        <f t="shared" si="3"/>
        <v>186.785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/>
      <c r="N94" s="71"/>
      <c r="O94" s="256">
        <v>0</v>
      </c>
      <c r="P94" s="71"/>
      <c r="Q94" s="87">
        <v>9</v>
      </c>
      <c r="R94" s="71">
        <v>0.85</v>
      </c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30.92</v>
      </c>
      <c r="AF94" s="3">
        <f>'OA&amp;GRIDCO'!X94+'Day Ahead IEX PXIL'!N94+RTM!N94</f>
        <v>1.03</v>
      </c>
      <c r="AG94" s="3">
        <f>'OA&amp;GRIDCO'!AC94+'Day Ahead IEX PXIL'!S94+RTM!S94</f>
        <v>1.86</v>
      </c>
      <c r="AH94" s="3">
        <f>'OA&amp;GRIDCO'!AD94+'Day Ahead IEX PXIL'!T94+RTM!T94</f>
        <v>0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50</v>
      </c>
      <c r="AL94" s="3">
        <f>'OA&amp;GRIDCO'!BT94+'Day Ahead IEX PXIL'!AL94+RTM!AL94</f>
        <v>7.12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329.77738402061851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465.98000000000008</v>
      </c>
      <c r="BD94" s="3">
        <f>'OA&amp;GRIDCO'!ER94+'Day Ahead IEX PXIL'!CB94+RTM!CB94</f>
        <v>103.61000000000001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30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1.65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4.3</v>
      </c>
      <c r="CZ94" s="3">
        <f>'OA&amp;GRIDCO'!IH94+'Day Ahead IEX PXIL'!EJ94+RTM!ED94</f>
        <v>1.075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4.76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1.03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25.26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4.43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1.67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1847.2586840206188</v>
      </c>
      <c r="FR94" s="1">
        <f t="shared" si="3"/>
        <v>186.785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/>
      <c r="N95" s="71"/>
      <c r="O95" s="256">
        <v>0</v>
      </c>
      <c r="P95" s="71"/>
      <c r="Q95" s="87">
        <v>9</v>
      </c>
      <c r="R95" s="71">
        <v>0.85</v>
      </c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35.049999999999997</v>
      </c>
      <c r="AF95" s="3">
        <f>'OA&amp;GRIDCO'!X95+'Day Ahead IEX PXIL'!N95+RTM!N95</f>
        <v>1.03</v>
      </c>
      <c r="AG95" s="3">
        <f>'OA&amp;GRIDCO'!AC95+'Day Ahead IEX PXIL'!S95+RTM!S95</f>
        <v>1.86</v>
      </c>
      <c r="AH95" s="3">
        <f>'OA&amp;GRIDCO'!AD95+'Day Ahead IEX PXIL'!T95+RTM!T95</f>
        <v>0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96.39</v>
      </c>
      <c r="AL95" s="3">
        <f>'OA&amp;GRIDCO'!BT95+'Day Ahead IEX PXIL'!AL95+RTM!AL95</f>
        <v>7.12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329.77738402061851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465.98000000000008</v>
      </c>
      <c r="BD95" s="3">
        <f>'OA&amp;GRIDCO'!ER95+'Day Ahead IEX PXIL'!CB95+RTM!CB95</f>
        <v>103.61000000000001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30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1.65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4.3</v>
      </c>
      <c r="CZ95" s="3">
        <f>'OA&amp;GRIDCO'!IH95+'Day Ahead IEX PXIL'!EJ95+RTM!ED95</f>
        <v>1.075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4.76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1.03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25.26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4.43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1.67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1897.7786840206188</v>
      </c>
      <c r="FR95" s="1">
        <f t="shared" si="3"/>
        <v>186.785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/>
      <c r="N96" s="71"/>
      <c r="O96" s="256">
        <v>0</v>
      </c>
      <c r="P96" s="71"/>
      <c r="Q96" s="87">
        <v>9</v>
      </c>
      <c r="R96" s="71">
        <v>0.85</v>
      </c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35.049999999999997</v>
      </c>
      <c r="AF96" s="3">
        <f>'OA&amp;GRIDCO'!X96+'Day Ahead IEX PXIL'!N96+RTM!N96</f>
        <v>1.03</v>
      </c>
      <c r="AG96" s="3">
        <f>'OA&amp;GRIDCO'!AC96+'Day Ahead IEX PXIL'!S96+RTM!S96</f>
        <v>1.86</v>
      </c>
      <c r="AH96" s="3">
        <f>'OA&amp;GRIDCO'!AD96+'Day Ahead IEX PXIL'!T96+RTM!T96</f>
        <v>0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50</v>
      </c>
      <c r="AL96" s="3">
        <f>'OA&amp;GRIDCO'!BT96+'Day Ahead IEX PXIL'!AL96+RTM!AL96</f>
        <v>7.12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329.77738402061851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465.98000000000008</v>
      </c>
      <c r="BD96" s="3">
        <f>'OA&amp;GRIDCO'!ER96+'Day Ahead IEX PXIL'!CB96+RTM!CB96</f>
        <v>103.61000000000001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30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1.65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4.3</v>
      </c>
      <c r="CZ96" s="3">
        <f>'OA&amp;GRIDCO'!IH96+'Day Ahead IEX PXIL'!EJ96+RTM!ED96</f>
        <v>1.075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4.76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1.03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25.26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4.43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1.67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1851.3886840206185</v>
      </c>
      <c r="FR96" s="1">
        <f t="shared" si="3"/>
        <v>186.785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/>
      <c r="N97" s="71"/>
      <c r="O97" s="256">
        <v>0</v>
      </c>
      <c r="P97" s="71"/>
      <c r="Q97" s="87">
        <v>9</v>
      </c>
      <c r="R97" s="71">
        <v>0.85</v>
      </c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35.049999999999997</v>
      </c>
      <c r="AF97" s="3">
        <f>'OA&amp;GRIDCO'!X97+'Day Ahead IEX PXIL'!N97+RTM!N97</f>
        <v>1.03</v>
      </c>
      <c r="AG97" s="3">
        <f>'OA&amp;GRIDCO'!AC97+'Day Ahead IEX PXIL'!S97+RTM!S97</f>
        <v>2.37</v>
      </c>
      <c r="AH97" s="3">
        <f>'OA&amp;GRIDCO'!AD97+'Day Ahead IEX PXIL'!T97+RTM!T97</f>
        <v>0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60.31</v>
      </c>
      <c r="AL97" s="3">
        <f>'OA&amp;GRIDCO'!BT97+'Day Ahead IEX PXIL'!AL97+RTM!AL97</f>
        <v>7.12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329.77738402061851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465.98000000000008</v>
      </c>
      <c r="BD97" s="3">
        <f>'OA&amp;GRIDCO'!ER97+'Day Ahead IEX PXIL'!CB97+RTM!CB97</f>
        <v>103.61000000000001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30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1.55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4.3</v>
      </c>
      <c r="CZ97" s="3">
        <f>'OA&amp;GRIDCO'!IH97+'Day Ahead IEX PXIL'!EJ97+RTM!ED97</f>
        <v>1.075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4.76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1.03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25.26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4.43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1.67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1862.1086840206185</v>
      </c>
      <c r="FR97" s="1">
        <f t="shared" si="3"/>
        <v>186.785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/>
      <c r="N98" s="71"/>
      <c r="O98" s="256">
        <v>0</v>
      </c>
      <c r="P98" s="71"/>
      <c r="Q98" s="87">
        <v>9</v>
      </c>
      <c r="R98" s="71">
        <v>0.85</v>
      </c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35.049999999999997</v>
      </c>
      <c r="AF98" s="3">
        <f>'OA&amp;GRIDCO'!X98+'Day Ahead IEX PXIL'!N98+RTM!N98</f>
        <v>1.03</v>
      </c>
      <c r="AG98" s="3">
        <f>'OA&amp;GRIDCO'!AC98+'Day Ahead IEX PXIL'!S98+RTM!S98</f>
        <v>2.37</v>
      </c>
      <c r="AH98" s="3">
        <f>'OA&amp;GRIDCO'!AD98+'Day Ahead IEX PXIL'!T98+RTM!T98</f>
        <v>0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96.39</v>
      </c>
      <c r="AL98" s="3">
        <f>'OA&amp;GRIDCO'!BT98+'Day Ahead IEX PXIL'!AL98+RTM!AL98</f>
        <v>7.12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329.77738402061851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465.98000000000008</v>
      </c>
      <c r="BD98" s="3">
        <f>'OA&amp;GRIDCO'!ER98+'Day Ahead IEX PXIL'!CB98+RTM!CB98</f>
        <v>103.61000000000001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30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1.55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4.3</v>
      </c>
      <c r="CZ98" s="3">
        <f>'OA&amp;GRIDCO'!IH98+'Day Ahead IEX PXIL'!EJ98+RTM!ED98</f>
        <v>1.075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4.76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1.03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25.26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4.43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1.67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1898.1886840206184</v>
      </c>
      <c r="FR98" s="1">
        <f t="shared" si="3"/>
        <v>186.785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/>
      <c r="N99" s="71"/>
      <c r="O99" s="256">
        <v>0</v>
      </c>
      <c r="P99" s="71"/>
      <c r="Q99" s="87">
        <v>9</v>
      </c>
      <c r="R99" s="71">
        <v>0.85</v>
      </c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35.049999999999997</v>
      </c>
      <c r="AF99" s="3">
        <f>'OA&amp;GRIDCO'!X99+'Day Ahead IEX PXIL'!N99+RTM!N99</f>
        <v>1.03</v>
      </c>
      <c r="AG99" s="3">
        <f>'OA&amp;GRIDCO'!AC99+'Day Ahead IEX PXIL'!S99+RTM!S99</f>
        <v>2.37</v>
      </c>
      <c r="AH99" s="3">
        <f>'OA&amp;GRIDCO'!AD99+'Day Ahead IEX PXIL'!T99+RTM!T99</f>
        <v>0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91.240000000000009</v>
      </c>
      <c r="AL99" s="3">
        <f>'OA&amp;GRIDCO'!BT99+'Day Ahead IEX PXIL'!AL99+RTM!AL99</f>
        <v>7.12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329.77738402061851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465.98000000000008</v>
      </c>
      <c r="BD99" s="3">
        <f>'OA&amp;GRIDCO'!ER99+'Day Ahead IEX PXIL'!CB99+RTM!CB99</f>
        <v>103.61000000000001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28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1.55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4.3</v>
      </c>
      <c r="CZ99" s="3">
        <f>'OA&amp;GRIDCO'!IH99+'Day Ahead IEX PXIL'!EJ99+RTM!ED99</f>
        <v>1.075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4.76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1.03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25.26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4.43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1.67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1891.0386840206183</v>
      </c>
      <c r="FR99" s="1">
        <f t="shared" si="3"/>
        <v>186.785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/>
      <c r="N100" s="71"/>
      <c r="O100" s="256">
        <v>0</v>
      </c>
      <c r="P100" s="71"/>
      <c r="Q100" s="87">
        <v>9</v>
      </c>
      <c r="R100" s="71">
        <v>0.85</v>
      </c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35.049999999999997</v>
      </c>
      <c r="AF100" s="3">
        <f>'OA&amp;GRIDCO'!X100+'Day Ahead IEX PXIL'!N100+RTM!N100</f>
        <v>1.03</v>
      </c>
      <c r="AG100" s="3">
        <f>'OA&amp;GRIDCO'!AC100+'Day Ahead IEX PXIL'!S100+RTM!S100</f>
        <v>2.37</v>
      </c>
      <c r="AH100" s="3">
        <f>'OA&amp;GRIDCO'!AD100+'Day Ahead IEX PXIL'!T100+RTM!T100</f>
        <v>0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50</v>
      </c>
      <c r="AL100" s="3">
        <f>'OA&amp;GRIDCO'!BT100+'Day Ahead IEX PXIL'!AL100+RTM!AL100</f>
        <v>7.12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329.77738402061851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465.98000000000008</v>
      </c>
      <c r="BD100" s="3">
        <f>'OA&amp;GRIDCO'!ER100+'Day Ahead IEX PXIL'!CB100+RTM!CB100</f>
        <v>103.61000000000001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28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1.55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4.3</v>
      </c>
      <c r="CZ100" s="3">
        <f>'OA&amp;GRIDCO'!IH100+'Day Ahead IEX PXIL'!EJ100+RTM!ED100</f>
        <v>1.075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4.76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1.03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25.26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4.43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1.67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1849.7986840206186</v>
      </c>
      <c r="FR100" s="1">
        <f t="shared" si="3"/>
        <v>186.785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/>
      <c r="N101" s="71"/>
      <c r="O101" s="256">
        <v>0</v>
      </c>
      <c r="P101" s="71"/>
      <c r="Q101" s="87">
        <v>9</v>
      </c>
      <c r="R101" s="71">
        <v>0.85</v>
      </c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35.049999999999997</v>
      </c>
      <c r="AF101" s="3">
        <f>'OA&amp;GRIDCO'!X101+'Day Ahead IEX PXIL'!N101+RTM!N101</f>
        <v>1.03</v>
      </c>
      <c r="AG101" s="3">
        <f>'OA&amp;GRIDCO'!AC101+'Day Ahead IEX PXIL'!S101+RTM!S101</f>
        <v>1.86</v>
      </c>
      <c r="AH101" s="3">
        <f>'OA&amp;GRIDCO'!AD101+'Day Ahead IEX PXIL'!T101+RTM!T101</f>
        <v>0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50</v>
      </c>
      <c r="AL101" s="3">
        <f>'OA&amp;GRIDCO'!BT101+'Day Ahead IEX PXIL'!AL101+RTM!AL101</f>
        <v>7.12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329.77738402061851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465.98000000000008</v>
      </c>
      <c r="BD101" s="3">
        <f>'OA&amp;GRIDCO'!ER101+'Day Ahead IEX PXIL'!CB101+RTM!CB101</f>
        <v>103.61000000000001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28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1.55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4.3</v>
      </c>
      <c r="CZ101" s="3">
        <f>'OA&amp;GRIDCO'!IH101+'Day Ahead IEX PXIL'!EJ101+RTM!ED101</f>
        <v>1.075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4.76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1.03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25.26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4.43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1.67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1849.2886840206183</v>
      </c>
      <c r="FR101" s="1">
        <f t="shared" si="3"/>
        <v>186.785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/>
      <c r="N102" s="71"/>
      <c r="O102" s="256">
        <v>0</v>
      </c>
      <c r="P102" s="71"/>
      <c r="Q102" s="87">
        <v>9</v>
      </c>
      <c r="R102" s="71">
        <v>0.85</v>
      </c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35.049999999999997</v>
      </c>
      <c r="AF102" s="3">
        <f>'OA&amp;GRIDCO'!X102+'Day Ahead IEX PXIL'!N102+RTM!N102</f>
        <v>1.03</v>
      </c>
      <c r="AG102" s="3">
        <f>'OA&amp;GRIDCO'!AC102+'Day Ahead IEX PXIL'!S102+RTM!S102</f>
        <v>1.86</v>
      </c>
      <c r="AH102" s="3">
        <f>'OA&amp;GRIDCO'!AD102+'Day Ahead IEX PXIL'!T102+RTM!T102</f>
        <v>0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60.31</v>
      </c>
      <c r="AL102" s="3">
        <f>'OA&amp;GRIDCO'!BT102+'Day Ahead IEX PXIL'!AL102+RTM!AL102</f>
        <v>7.12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329.77738402061851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465.98000000000008</v>
      </c>
      <c r="BD102" s="3">
        <f>'OA&amp;GRIDCO'!ER102+'Day Ahead IEX PXIL'!CB102+RTM!CB102</f>
        <v>103.61000000000001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28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1.55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4.3</v>
      </c>
      <c r="CZ102" s="3">
        <f>'OA&amp;GRIDCO'!IH102+'Day Ahead IEX PXIL'!EJ102+RTM!ED102</f>
        <v>1.075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4.76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1.03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25.26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4.43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1.67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1859.5986840206187</v>
      </c>
      <c r="FR102" s="1">
        <f t="shared" si="3"/>
        <v>186.785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/>
      <c r="N103" s="71"/>
      <c r="O103" s="256">
        <v>0</v>
      </c>
      <c r="P103" s="71"/>
      <c r="Q103" s="87">
        <v>9</v>
      </c>
      <c r="R103" s="71">
        <v>0.85</v>
      </c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35.049999999999997</v>
      </c>
      <c r="AF103" s="3">
        <f>'OA&amp;GRIDCO'!X103+'Day Ahead IEX PXIL'!N103+RTM!N103</f>
        <v>1.03</v>
      </c>
      <c r="AG103" s="3">
        <f>'OA&amp;GRIDCO'!AC103+'Day Ahead IEX PXIL'!S103+RTM!S103</f>
        <v>1.86</v>
      </c>
      <c r="AH103" s="3">
        <f>'OA&amp;GRIDCO'!AD103+'Day Ahead IEX PXIL'!T103+RTM!T103</f>
        <v>0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50</v>
      </c>
      <c r="AL103" s="3">
        <f>'OA&amp;GRIDCO'!BT103+'Day Ahead IEX PXIL'!AL103+RTM!AL103</f>
        <v>7.12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329.77738402061851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465.98000000000008</v>
      </c>
      <c r="BD103" s="3">
        <f>'OA&amp;GRIDCO'!ER103+'Day Ahead IEX PXIL'!CB103+RTM!CB103</f>
        <v>103.61000000000001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28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1.55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4.3</v>
      </c>
      <c r="CZ103" s="3">
        <f>'OA&amp;GRIDCO'!IH103+'Day Ahead IEX PXIL'!EJ103+RTM!ED103</f>
        <v>1.075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4.76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25.26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4.43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1.67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1849.2886840206183</v>
      </c>
      <c r="FR103" s="1">
        <f t="shared" si="3"/>
        <v>186.785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/>
      <c r="N104" s="71"/>
      <c r="O104" s="256">
        <v>0</v>
      </c>
      <c r="P104" s="71"/>
      <c r="Q104" s="87">
        <v>9</v>
      </c>
      <c r="R104" s="71">
        <v>0.85</v>
      </c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35.049999999999997</v>
      </c>
      <c r="AF104" s="3">
        <f>'OA&amp;GRIDCO'!X104+'Day Ahead IEX PXIL'!N104+RTM!N104</f>
        <v>1.03</v>
      </c>
      <c r="AG104" s="3">
        <f>'OA&amp;GRIDCO'!AC104+'Day Ahead IEX PXIL'!S104+RTM!S104</f>
        <v>1.86</v>
      </c>
      <c r="AH104" s="3">
        <f>'OA&amp;GRIDCO'!AD104+'Day Ahead IEX PXIL'!T104+RTM!T104</f>
        <v>0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80.930000000000007</v>
      </c>
      <c r="AL104" s="3">
        <f>'OA&amp;GRIDCO'!BT104+'Day Ahead IEX PXIL'!AL104+RTM!AL104</f>
        <v>7.12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329.77738402061851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465.98000000000008</v>
      </c>
      <c r="BD104" s="3">
        <f>'OA&amp;GRIDCO'!ER104+'Day Ahead IEX PXIL'!CB104+RTM!CB104</f>
        <v>103.61000000000001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28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1.55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4.3</v>
      </c>
      <c r="CZ104" s="3">
        <f>'OA&amp;GRIDCO'!IH104+'Day Ahead IEX PXIL'!EJ104+RTM!ED104</f>
        <v>1.075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4.76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25.26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4.43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1.67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1880.2186840206186</v>
      </c>
      <c r="FR104" s="1">
        <f t="shared" si="3"/>
        <v>186.785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/>
      <c r="N105" s="71"/>
      <c r="O105" s="256">
        <v>0</v>
      </c>
      <c r="P105" s="71"/>
      <c r="Q105" s="87">
        <v>9</v>
      </c>
      <c r="R105" s="71">
        <v>0.85</v>
      </c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36.08</v>
      </c>
      <c r="AF105" s="3">
        <f>'OA&amp;GRIDCO'!X105+'Day Ahead IEX PXIL'!N105+RTM!N105</f>
        <v>1.03</v>
      </c>
      <c r="AG105" s="3">
        <f>'OA&amp;GRIDCO'!AC105+'Day Ahead IEX PXIL'!S105+RTM!S105</f>
        <v>1.86</v>
      </c>
      <c r="AH105" s="3">
        <f>'OA&amp;GRIDCO'!AD105+'Day Ahead IEX PXIL'!T105+RTM!T105</f>
        <v>0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101.55</v>
      </c>
      <c r="AL105" s="3">
        <f>'OA&amp;GRIDCO'!BT105+'Day Ahead IEX PXIL'!AL105+RTM!AL105</f>
        <v>7.12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329.77738402061851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465.98000000000008</v>
      </c>
      <c r="BD105" s="3">
        <f>'OA&amp;GRIDCO'!ER105+'Day Ahead IEX PXIL'!CB105+RTM!CB105</f>
        <v>103.61000000000001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28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1.55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4.3</v>
      </c>
      <c r="CZ105" s="3">
        <f>'OA&amp;GRIDCO'!IH105+'Day Ahead IEX PXIL'!EJ105+RTM!ED105</f>
        <v>1.075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26.800000000000004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4.76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25.26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4.43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1.67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1902.8986840206187</v>
      </c>
      <c r="FR105" s="1">
        <f t="shared" si="3"/>
        <v>186.785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/>
      <c r="N106" s="71"/>
      <c r="O106" s="256">
        <v>0</v>
      </c>
      <c r="P106" s="71"/>
      <c r="Q106" s="87">
        <v>9</v>
      </c>
      <c r="R106" s="71">
        <v>0.85</v>
      </c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36.08</v>
      </c>
      <c r="AF106" s="3">
        <f>'OA&amp;GRIDCO'!X106+'Day Ahead IEX PXIL'!N106+RTM!N106</f>
        <v>1.03</v>
      </c>
      <c r="AG106" s="3">
        <f>'OA&amp;GRIDCO'!AC106+'Day Ahead IEX PXIL'!S106+RTM!S106</f>
        <v>1.86</v>
      </c>
      <c r="AH106" s="3">
        <f>'OA&amp;GRIDCO'!AD106+'Day Ahead IEX PXIL'!T106+RTM!T106</f>
        <v>0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60.31</v>
      </c>
      <c r="AL106" s="3">
        <f>'OA&amp;GRIDCO'!BT106+'Day Ahead IEX PXIL'!AL106+RTM!AL106</f>
        <v>7.12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329.77738402061851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465.98000000000008</v>
      </c>
      <c r="BD106" s="3">
        <f>'OA&amp;GRIDCO'!ER106+'Day Ahead IEX PXIL'!CB106+RTM!CB106</f>
        <v>103.61000000000001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28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1.55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4.3</v>
      </c>
      <c r="CZ106" s="3">
        <f>'OA&amp;GRIDCO'!IH106+'Day Ahead IEX PXIL'!EJ106+RTM!ED106</f>
        <v>1.075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26.800000000000004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4.76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25.26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4.43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1.67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1861.6586840206185</v>
      </c>
      <c r="FR106" s="1">
        <f t="shared" si="3"/>
        <v>186.785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4">
        <f t="shared" si="4"/>
        <v>24</v>
      </c>
      <c r="H107" s="334">
        <f t="shared" si="4"/>
        <v>0.9</v>
      </c>
      <c r="I107" s="334">
        <f t="shared" si="4"/>
        <v>0</v>
      </c>
      <c r="J107" s="334">
        <f t="shared" si="4"/>
        <v>0</v>
      </c>
      <c r="K107" s="334">
        <f t="shared" si="4"/>
        <v>0</v>
      </c>
      <c r="L107" s="334">
        <f t="shared" si="4"/>
        <v>0</v>
      </c>
      <c r="M107" s="334">
        <f t="shared" si="4"/>
        <v>0</v>
      </c>
      <c r="N107" s="334">
        <f t="shared" si="4"/>
        <v>0</v>
      </c>
      <c r="O107" s="335">
        <v>0</v>
      </c>
      <c r="P107" s="334">
        <f t="shared" si="4"/>
        <v>0</v>
      </c>
      <c r="Q107" s="334">
        <f t="shared" si="4"/>
        <v>9</v>
      </c>
      <c r="R107" s="334">
        <f t="shared" si="4"/>
        <v>0.85</v>
      </c>
      <c r="S107" s="334">
        <f t="shared" si="4"/>
        <v>25</v>
      </c>
      <c r="T107" s="334">
        <f t="shared" si="4"/>
        <v>0</v>
      </c>
      <c r="U107" s="334">
        <f t="shared" si="4"/>
        <v>37</v>
      </c>
      <c r="V107" s="334">
        <f t="shared" si="4"/>
        <v>0</v>
      </c>
      <c r="W107" s="334">
        <f t="shared" si="4"/>
        <v>12.22</v>
      </c>
      <c r="X107" s="334">
        <f t="shared" si="4"/>
        <v>0</v>
      </c>
      <c r="Y107" s="334">
        <f t="shared" si="4"/>
        <v>6.25</v>
      </c>
      <c r="Z107" s="334">
        <f t="shared" si="4"/>
        <v>0</v>
      </c>
      <c r="AA107" s="334">
        <f t="shared" si="4"/>
        <v>9.3699999999999992</v>
      </c>
      <c r="AB107" s="334">
        <f t="shared" si="4"/>
        <v>0</v>
      </c>
      <c r="AC107" s="334">
        <f t="shared" ref="AC107:BO107" si="5">MAX(AC11:AC106)</f>
        <v>3.58</v>
      </c>
      <c r="AD107" s="334">
        <f t="shared" si="5"/>
        <v>0</v>
      </c>
      <c r="AE107" s="60">
        <f t="shared" si="5"/>
        <v>36.08</v>
      </c>
      <c r="AF107" s="60">
        <f t="shared" si="5"/>
        <v>1.03</v>
      </c>
      <c r="AG107" s="60">
        <f t="shared" si="5"/>
        <v>2.37</v>
      </c>
      <c r="AH107" s="60">
        <f t="shared" si="5"/>
        <v>0</v>
      </c>
      <c r="AI107" s="60">
        <f t="shared" si="5"/>
        <v>115</v>
      </c>
      <c r="AJ107" s="60">
        <f t="shared" si="5"/>
        <v>34.5</v>
      </c>
      <c r="AK107" s="60">
        <f t="shared" si="5"/>
        <v>117.01</v>
      </c>
      <c r="AL107" s="60">
        <f t="shared" si="5"/>
        <v>7.12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329.77738402061851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610.31000000000006</v>
      </c>
      <c r="BD107" s="60">
        <f t="shared" si="5"/>
        <v>103.61000000000001</v>
      </c>
      <c r="BE107" s="60">
        <f t="shared" si="5"/>
        <v>16.21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30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2.06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1.03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4.3</v>
      </c>
      <c r="CZ107" s="60">
        <f t="shared" si="6"/>
        <v>1.075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4.76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1.86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25.26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35.200000000000003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3.66</v>
      </c>
      <c r="EH107" s="60">
        <f t="shared" si="7"/>
        <v>0</v>
      </c>
      <c r="EI107" s="60">
        <f t="shared" si="7"/>
        <v>4.43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4.12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12.370000000000001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1902.8986840206187</v>
      </c>
      <c r="FR107" s="60">
        <f t="shared" si="7"/>
        <v>188.785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6">
        <f t="shared" si="12"/>
        <v>24</v>
      </c>
      <c r="H108" s="336">
        <f t="shared" si="12"/>
        <v>0.9</v>
      </c>
      <c r="I108" s="336">
        <f t="shared" si="12"/>
        <v>0</v>
      </c>
      <c r="J108" s="336">
        <f t="shared" si="12"/>
        <v>0</v>
      </c>
      <c r="K108" s="336">
        <f t="shared" si="12"/>
        <v>0</v>
      </c>
      <c r="L108" s="336">
        <f t="shared" si="12"/>
        <v>0</v>
      </c>
      <c r="M108" s="336">
        <f t="shared" si="12"/>
        <v>0</v>
      </c>
      <c r="N108" s="336">
        <f t="shared" si="12"/>
        <v>0</v>
      </c>
      <c r="O108" s="336">
        <f t="shared" si="12"/>
        <v>0</v>
      </c>
      <c r="P108" s="336">
        <f t="shared" si="12"/>
        <v>0</v>
      </c>
      <c r="Q108" s="336">
        <f t="shared" si="12"/>
        <v>9</v>
      </c>
      <c r="R108" s="336">
        <f t="shared" si="12"/>
        <v>0.85</v>
      </c>
      <c r="S108" s="336">
        <f t="shared" si="12"/>
        <v>25</v>
      </c>
      <c r="T108" s="336">
        <f t="shared" si="12"/>
        <v>0</v>
      </c>
      <c r="U108" s="336">
        <f t="shared" si="12"/>
        <v>37</v>
      </c>
      <c r="V108" s="336">
        <f t="shared" si="12"/>
        <v>0</v>
      </c>
      <c r="W108" s="336">
        <f t="shared" si="12"/>
        <v>0</v>
      </c>
      <c r="X108" s="336">
        <f t="shared" si="12"/>
        <v>0</v>
      </c>
      <c r="Y108" s="336">
        <f t="shared" si="12"/>
        <v>0</v>
      </c>
      <c r="Z108" s="336">
        <f t="shared" si="12"/>
        <v>0</v>
      </c>
      <c r="AA108" s="336">
        <f t="shared" si="12"/>
        <v>0</v>
      </c>
      <c r="AB108" s="336">
        <f t="shared" si="12"/>
        <v>0</v>
      </c>
      <c r="AC108" s="336">
        <f t="shared" ref="AC108:BO108" si="13">MIN(AC11:AC106)</f>
        <v>0</v>
      </c>
      <c r="AD108" s="336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1.86</v>
      </c>
      <c r="AH108" s="61">
        <f t="shared" si="13"/>
        <v>0</v>
      </c>
      <c r="AI108" s="61">
        <f t="shared" si="13"/>
        <v>115</v>
      </c>
      <c r="AJ108" s="61">
        <f t="shared" si="13"/>
        <v>34.5</v>
      </c>
      <c r="AK108" s="61">
        <f t="shared" si="13"/>
        <v>50</v>
      </c>
      <c r="AL108" s="61">
        <f t="shared" si="13"/>
        <v>7.12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113.8144329896907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414.43000000000006</v>
      </c>
      <c r="BD108" s="61">
        <f t="shared" si="13"/>
        <v>103.61000000000001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1.075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38.135999999999996</v>
      </c>
      <c r="DP108" s="61">
        <f t="shared" si="14"/>
        <v>0</v>
      </c>
      <c r="DQ108" s="61">
        <f t="shared" si="14"/>
        <v>1.03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23.71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1621.0991840206186</v>
      </c>
      <c r="FR108" s="61">
        <f t="shared" si="15"/>
        <v>175.785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6">
        <f t="shared" si="20"/>
        <v>24</v>
      </c>
      <c r="H109" s="336">
        <f t="shared" si="20"/>
        <v>0.90000000000000069</v>
      </c>
      <c r="I109" s="336" t="e">
        <f t="shared" si="20"/>
        <v>#DIV/0!</v>
      </c>
      <c r="J109" s="336" t="e">
        <f t="shared" si="20"/>
        <v>#DIV/0!</v>
      </c>
      <c r="K109" s="336" t="e">
        <f t="shared" si="20"/>
        <v>#DIV/0!</v>
      </c>
      <c r="L109" s="336" t="e">
        <f t="shared" si="20"/>
        <v>#DIV/0!</v>
      </c>
      <c r="M109" s="336" t="e">
        <f t="shared" si="20"/>
        <v>#DIV/0!</v>
      </c>
      <c r="N109" s="336" t="e">
        <f t="shared" si="20"/>
        <v>#DIV/0!</v>
      </c>
      <c r="O109" s="336">
        <f t="shared" si="20"/>
        <v>0.53913541666666642</v>
      </c>
      <c r="P109" s="336" t="e">
        <f t="shared" si="20"/>
        <v>#DIV/0!</v>
      </c>
      <c r="Q109" s="336">
        <f t="shared" si="20"/>
        <v>9</v>
      </c>
      <c r="R109" s="336">
        <f t="shared" si="20"/>
        <v>0.84999999999999953</v>
      </c>
      <c r="S109" s="336">
        <f t="shared" si="20"/>
        <v>25</v>
      </c>
      <c r="T109" s="336" t="e">
        <f t="shared" si="20"/>
        <v>#DIV/0!</v>
      </c>
      <c r="U109" s="336">
        <f t="shared" si="20"/>
        <v>37</v>
      </c>
      <c r="V109" s="336" t="e">
        <f t="shared" si="20"/>
        <v>#DIV/0!</v>
      </c>
      <c r="W109" s="336">
        <f t="shared" si="20"/>
        <v>3.8972916666666673</v>
      </c>
      <c r="X109" s="336" t="e">
        <f t="shared" si="20"/>
        <v>#DIV/0!</v>
      </c>
      <c r="Y109" s="336">
        <f t="shared" si="20"/>
        <v>1.8106249999999993</v>
      </c>
      <c r="Z109" s="336" t="e">
        <f t="shared" si="20"/>
        <v>#DIV/0!</v>
      </c>
      <c r="AA109" s="336">
        <f t="shared" si="20"/>
        <v>2.7144791666666674</v>
      </c>
      <c r="AB109" s="336" t="e">
        <f t="shared" si="20"/>
        <v>#DIV/0!</v>
      </c>
      <c r="AC109" s="336">
        <f t="shared" ref="AC109:BO109" si="21">AVERAGE(AC11:AC106)</f>
        <v>0.83458333333333312</v>
      </c>
      <c r="AD109" s="336" t="e">
        <f t="shared" si="21"/>
        <v>#DIV/0!</v>
      </c>
      <c r="AE109" s="61">
        <f t="shared" si="21"/>
        <v>14.738333333333317</v>
      </c>
      <c r="AF109" s="61">
        <f t="shared" si="21"/>
        <v>1.0300000000000009</v>
      </c>
      <c r="AG109" s="61">
        <f t="shared" si="21"/>
        <v>2.0454166666666702</v>
      </c>
      <c r="AH109" s="61">
        <f t="shared" si="21"/>
        <v>0</v>
      </c>
      <c r="AI109" s="61">
        <f t="shared" si="21"/>
        <v>115</v>
      </c>
      <c r="AJ109" s="61">
        <f t="shared" si="21"/>
        <v>34.5</v>
      </c>
      <c r="AK109" s="61">
        <f t="shared" si="21"/>
        <v>70.03927083333339</v>
      </c>
      <c r="AL109" s="61">
        <f t="shared" si="21"/>
        <v>7.1200000000000037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314.52583024591883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493.36250000000109</v>
      </c>
      <c r="BD109" s="61">
        <f t="shared" si="21"/>
        <v>103.61</v>
      </c>
      <c r="BE109" s="61">
        <f t="shared" si="21"/>
        <v>5.8097916666666656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1.135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19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50.885362500000014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0.16104166666666669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1.4064583333333338</v>
      </c>
      <c r="CH109" s="61">
        <f t="shared" si="22"/>
        <v>0</v>
      </c>
      <c r="CI109" s="61">
        <f t="shared" si="22"/>
        <v>0.36479166666666685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4.2552083333333401</v>
      </c>
      <c r="CZ109" s="61">
        <f t="shared" si="22"/>
        <v>1.0750000000000017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22.181458333333328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1.3470833333333339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51.343333333333362</v>
      </c>
      <c r="DP109" s="61">
        <f t="shared" si="22"/>
        <v>0</v>
      </c>
      <c r="DQ109" s="61">
        <f t="shared" si="22"/>
        <v>1.2352083333333321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25.066250000000029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10.197604166666666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0.84072916666666631</v>
      </c>
      <c r="EH109" s="61">
        <f t="shared" si="23"/>
        <v>0</v>
      </c>
      <c r="EI109" s="61">
        <f t="shared" si="23"/>
        <v>2.4918750000000025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0.17166666666666666</v>
      </c>
      <c r="ET109" s="61">
        <f t="shared" si="23"/>
        <v>0</v>
      </c>
      <c r="EU109" s="61">
        <f t="shared" si="23"/>
        <v>1.0748958333333334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5.3792708333333321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4.0713541666666675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1749.4408489959194</v>
      </c>
      <c r="FR109" s="61">
        <f t="shared" si="23"/>
        <v>183.70166666666657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7">
        <f t="shared" si="28"/>
        <v>0.57599999999999996</v>
      </c>
      <c r="H110" s="337">
        <f t="shared" si="28"/>
        <v>2.1600000000000015E-2</v>
      </c>
      <c r="I110" s="337" t="e">
        <f t="shared" si="28"/>
        <v>#DIV/0!</v>
      </c>
      <c r="J110" s="337" t="e">
        <f t="shared" si="28"/>
        <v>#DIV/0!</v>
      </c>
      <c r="K110" s="337" t="e">
        <f t="shared" si="28"/>
        <v>#DIV/0!</v>
      </c>
      <c r="L110" s="337" t="e">
        <f t="shared" si="28"/>
        <v>#DIV/0!</v>
      </c>
      <c r="M110" s="337" t="e">
        <f t="shared" si="28"/>
        <v>#DIV/0!</v>
      </c>
      <c r="N110" s="337" t="e">
        <f t="shared" si="28"/>
        <v>#DIV/0!</v>
      </c>
      <c r="O110" s="337">
        <f t="shared" si="28"/>
        <v>1.2939249999999994E-2</v>
      </c>
      <c r="P110" s="337" t="e">
        <f t="shared" si="28"/>
        <v>#DIV/0!</v>
      </c>
      <c r="Q110" s="337">
        <f t="shared" si="28"/>
        <v>0.216</v>
      </c>
      <c r="R110" s="337">
        <f t="shared" si="28"/>
        <v>2.0399999999999988E-2</v>
      </c>
      <c r="S110" s="337">
        <f t="shared" si="28"/>
        <v>0.6</v>
      </c>
      <c r="T110" s="337" t="e">
        <f t="shared" si="28"/>
        <v>#DIV/0!</v>
      </c>
      <c r="U110" s="337">
        <f t="shared" si="28"/>
        <v>0.88800000000000001</v>
      </c>
      <c r="V110" s="337" t="e">
        <f t="shared" si="28"/>
        <v>#DIV/0!</v>
      </c>
      <c r="W110" s="337">
        <f t="shared" si="28"/>
        <v>9.3535000000000007E-2</v>
      </c>
      <c r="X110" s="337" t="e">
        <f t="shared" si="28"/>
        <v>#DIV/0!</v>
      </c>
      <c r="Y110" s="337">
        <f t="shared" si="28"/>
        <v>4.3454999999999987E-2</v>
      </c>
      <c r="Z110" s="337" t="e">
        <f t="shared" si="28"/>
        <v>#DIV/0!</v>
      </c>
      <c r="AA110" s="337">
        <f t="shared" si="28"/>
        <v>6.5147500000000025E-2</v>
      </c>
      <c r="AB110" s="337" t="e">
        <f t="shared" si="28"/>
        <v>#DIV/0!</v>
      </c>
      <c r="AC110" s="337">
        <f t="shared" ref="AC110:BO110" si="29">AVERAGE(AC11:AC106)*24/1000</f>
        <v>2.0029999999999996E-2</v>
      </c>
      <c r="AD110" s="337" t="e">
        <f t="shared" si="29"/>
        <v>#DIV/0!</v>
      </c>
      <c r="AE110" s="62">
        <f t="shared" si="29"/>
        <v>0.35371999999999965</v>
      </c>
      <c r="AF110" s="62">
        <f t="shared" si="29"/>
        <v>2.472000000000002E-2</v>
      </c>
      <c r="AG110" s="62">
        <f t="shared" si="29"/>
        <v>4.9090000000000092E-2</v>
      </c>
      <c r="AH110" s="62">
        <f t="shared" si="29"/>
        <v>0</v>
      </c>
      <c r="AI110" s="62">
        <f t="shared" si="29"/>
        <v>2.76</v>
      </c>
      <c r="AJ110" s="62">
        <f t="shared" si="29"/>
        <v>0.82799999999999996</v>
      </c>
      <c r="AK110" s="62">
        <f t="shared" si="29"/>
        <v>1.6809425000000016</v>
      </c>
      <c r="AL110" s="62">
        <f t="shared" si="29"/>
        <v>0.17088000000000009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7.5486199259020523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11.840700000000027</v>
      </c>
      <c r="BD110" s="62">
        <f t="shared" si="29"/>
        <v>2.48664</v>
      </c>
      <c r="BE110" s="62">
        <f t="shared" si="29"/>
        <v>0.13943499999999998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2.724E-2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0.45600000000000002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1.2212487000000003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3.8650000000000008E-3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3.3755000000000007E-2</v>
      </c>
      <c r="CH110" s="62">
        <f t="shared" si="30"/>
        <v>0</v>
      </c>
      <c r="CI110" s="62">
        <f t="shared" si="30"/>
        <v>8.7550000000000041E-3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0.10212500000000017</v>
      </c>
      <c r="CZ110" s="62">
        <f t="shared" si="30"/>
        <v>2.5800000000000038E-2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0.53235499999999991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3.2330000000000012E-2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1.2322400000000007</v>
      </c>
      <c r="DP110" s="62">
        <f t="shared" si="30"/>
        <v>0</v>
      </c>
      <c r="DQ110" s="62">
        <f t="shared" si="30"/>
        <v>2.964499999999997E-2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0.60159000000000074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0.2447425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2.0177499999999991E-2</v>
      </c>
      <c r="EH110" s="62">
        <f t="shared" si="31"/>
        <v>0</v>
      </c>
      <c r="EI110" s="62">
        <f t="shared" si="31"/>
        <v>5.9805000000000066E-2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4.1200000000000004E-3</v>
      </c>
      <c r="ET110" s="62">
        <f t="shared" si="31"/>
        <v>0</v>
      </c>
      <c r="EU110" s="62">
        <f t="shared" si="31"/>
        <v>2.5797500000000001E-2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0.12910249999999995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9.7712500000000022E-2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41.986580375902065</v>
      </c>
      <c r="FR110" s="62">
        <f t="shared" si="31"/>
        <v>4.408839999999997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08" t="s">
        <v>134</v>
      </c>
      <c r="AF111" s="408"/>
      <c r="AG111" s="408"/>
      <c r="AH111" s="408"/>
      <c r="AI111" s="408"/>
      <c r="AJ111" s="408"/>
      <c r="AK111" s="408"/>
      <c r="AL111" s="408"/>
      <c r="AM111" s="408"/>
      <c r="AN111" s="408"/>
      <c r="AO111" s="408"/>
      <c r="AP111" s="408"/>
      <c r="AQ111" s="408"/>
      <c r="AR111" s="408"/>
      <c r="AS111" s="408"/>
      <c r="AT111" s="408"/>
      <c r="AU111" s="408"/>
      <c r="AV111" s="408"/>
      <c r="AW111" s="408"/>
      <c r="AX111" s="408"/>
      <c r="AY111" s="408"/>
      <c r="AZ111" s="408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08" t="s">
        <v>135</v>
      </c>
      <c r="AF112" s="408"/>
      <c r="AG112" s="408"/>
      <c r="AH112" s="408"/>
      <c r="AI112" s="408"/>
      <c r="AJ112" s="408"/>
      <c r="AK112" s="408"/>
      <c r="AL112" s="408"/>
      <c r="AM112" s="408"/>
      <c r="AN112" s="408"/>
      <c r="AO112" s="408"/>
      <c r="AP112" s="408"/>
      <c r="AQ112" s="408"/>
      <c r="AR112" s="408"/>
      <c r="AS112" s="408"/>
      <c r="AT112" s="408"/>
      <c r="AU112" s="408"/>
      <c r="AV112" s="408"/>
      <c r="AW112" s="408"/>
      <c r="AX112" s="408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12" t="s">
        <v>136</v>
      </c>
      <c r="AF113" s="413"/>
      <c r="AG113" s="413"/>
      <c r="AH113" s="413"/>
      <c r="AI113" s="413"/>
      <c r="AJ113" s="413"/>
      <c r="AK113" s="413"/>
      <c r="AL113" s="413"/>
      <c r="AM113" s="413"/>
      <c r="AN113" s="413"/>
      <c r="AO113" s="413"/>
      <c r="AP113" s="413"/>
      <c r="AQ113" s="413"/>
      <c r="AR113" s="413"/>
      <c r="AS113" s="413"/>
      <c r="AT113" s="414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15" t="s">
        <v>137</v>
      </c>
      <c r="AF114" s="416"/>
      <c r="AG114" s="416"/>
      <c r="AH114" s="417"/>
      <c r="AI114" s="417"/>
      <c r="AJ114" s="417"/>
      <c r="AK114" s="417"/>
      <c r="AL114" s="11"/>
      <c r="AM114" s="394" t="s">
        <v>138</v>
      </c>
      <c r="AN114" s="394"/>
      <c r="AO114" s="394"/>
      <c r="AP114" s="394"/>
      <c r="AQ114" s="394"/>
      <c r="AR114" s="394"/>
      <c r="AS114" s="394"/>
      <c r="AT114" s="418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1"/>
      <c r="AF115" s="402"/>
      <c r="AG115" s="402"/>
      <c r="AH115" s="402"/>
      <c r="AI115" s="402"/>
      <c r="AJ115" s="402"/>
      <c r="AK115" s="402"/>
      <c r="AL115" s="402"/>
      <c r="AM115" s="402"/>
      <c r="AN115" s="402"/>
      <c r="AO115" s="402"/>
      <c r="AP115" s="402"/>
      <c r="AQ115" s="402"/>
      <c r="AR115" s="402"/>
      <c r="AS115" s="402"/>
      <c r="AT115" s="403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9" t="s">
        <v>139</v>
      </c>
      <c r="AF116" s="394"/>
      <c r="AG116" s="394"/>
      <c r="AH116" s="420"/>
      <c r="AI116" s="420"/>
      <c r="AJ116" s="420"/>
      <c r="AK116" s="420"/>
      <c r="AL116" s="11"/>
      <c r="AM116" s="394" t="s">
        <v>140</v>
      </c>
      <c r="AN116" s="394"/>
      <c r="AO116" s="394"/>
      <c r="AP116" s="394"/>
      <c r="AQ116" s="394"/>
      <c r="AR116" s="394"/>
      <c r="AS116" s="394"/>
      <c r="AT116" s="418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1"/>
      <c r="AF117" s="402"/>
      <c r="AG117" s="402"/>
      <c r="AH117" s="402"/>
      <c r="AI117" s="402"/>
      <c r="AJ117" s="402"/>
      <c r="AK117" s="402"/>
      <c r="AL117" s="402"/>
      <c r="AM117" s="402"/>
      <c r="AN117" s="402"/>
      <c r="AO117" s="402"/>
      <c r="AP117" s="402"/>
      <c r="AQ117" s="402"/>
      <c r="AR117" s="402"/>
      <c r="AS117" s="402"/>
      <c r="AT117" s="403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05"/>
      <c r="F118" s="405"/>
      <c r="G118" s="405"/>
      <c r="H118" s="405"/>
      <c r="I118" s="405"/>
      <c r="J118" s="405"/>
      <c r="K118" s="405"/>
      <c r="L118" s="405"/>
      <c r="M118" s="405"/>
      <c r="N118" s="405"/>
      <c r="O118" s="405"/>
      <c r="P118" s="405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09" t="s">
        <v>141</v>
      </c>
      <c r="AF118" s="410"/>
      <c r="AG118" s="410"/>
      <c r="AH118" s="410"/>
      <c r="AI118" s="410"/>
      <c r="AJ118" s="410"/>
      <c r="AK118" s="410"/>
      <c r="AL118" s="40"/>
      <c r="AM118" s="410" t="s">
        <v>142</v>
      </c>
      <c r="AN118" s="410"/>
      <c r="AO118" s="410"/>
      <c r="AP118" s="410"/>
      <c r="AQ118" s="410"/>
      <c r="AR118" s="410"/>
      <c r="AS118" s="410"/>
      <c r="AT118" s="411"/>
      <c r="AU118" s="8"/>
      <c r="AV118" s="8"/>
      <c r="AW118" s="8"/>
      <c r="AX118" s="8"/>
      <c r="AY118" s="394"/>
      <c r="AZ118" s="394"/>
      <c r="BA118" s="394"/>
      <c r="BB118" s="394"/>
      <c r="BC118" s="394"/>
      <c r="BD118" s="394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0"/>
      <c r="L119" s="400"/>
      <c r="M119" s="12"/>
      <c r="N119" s="12"/>
      <c r="O119" s="400"/>
      <c r="P119" s="400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00"/>
      <c r="AF119" s="400"/>
      <c r="AG119" s="404"/>
      <c r="AH119" s="404"/>
      <c r="AI119" s="42"/>
      <c r="AJ119" s="42"/>
      <c r="AK119" s="400"/>
      <c r="AL119" s="400"/>
      <c r="AM119" s="421" t="s">
        <v>173</v>
      </c>
      <c r="AN119" s="421"/>
      <c r="AO119" s="421"/>
      <c r="AP119" s="421"/>
      <c r="AQ119" s="421"/>
      <c r="AR119" s="421"/>
      <c r="AS119" s="421"/>
      <c r="AT119" s="421"/>
      <c r="AU119" s="400"/>
      <c r="AV119" s="400"/>
      <c r="AW119" s="400"/>
      <c r="AX119" s="400"/>
      <c r="AY119" s="400"/>
      <c r="AZ119" s="400"/>
      <c r="BA119" s="400"/>
      <c r="BB119" s="400"/>
      <c r="BC119" s="400"/>
      <c r="BD119" s="400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BZ1" colorId="8" zoomScaleNormal="100" workbookViewId="0">
      <pane ySplit="1" topLeftCell="A68" activePane="bottomLeft" state="frozen"/>
      <selection pane="bottomLeft" activeCell="CQ11" sqref="CQ11:CQ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1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3" width="7.140625" style="90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10"/>
      <c r="CR1" s="310"/>
      <c r="CS1" s="310"/>
      <c r="CT1" s="310"/>
      <c r="CU1" s="310"/>
      <c r="CV1" s="310"/>
      <c r="CW1" s="310"/>
      <c r="CX1" s="31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10"/>
      <c r="JJ1" s="31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1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10"/>
      <c r="MN1" s="310"/>
      <c r="MO1" s="310"/>
      <c r="MP1" s="310"/>
      <c r="MQ1" s="310"/>
      <c r="MR1" s="310"/>
      <c r="MS1" s="131"/>
      <c r="MT1" s="131"/>
      <c r="NQ1" s="131"/>
      <c r="NR1" s="131"/>
      <c r="NS1" s="131"/>
      <c r="NT1" s="131"/>
      <c r="NU1" s="310"/>
      <c r="NV1" s="310"/>
      <c r="NW1" s="310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6"/>
      <c r="Z2" s="366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6"/>
      <c r="AL2" s="366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10"/>
      <c r="CR2" s="310"/>
      <c r="CS2" s="310"/>
      <c r="CT2" s="310"/>
      <c r="CU2" s="310"/>
      <c r="CV2" s="310"/>
      <c r="CW2" s="310"/>
      <c r="CX2" s="31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10"/>
      <c r="JJ2" s="31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1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10"/>
      <c r="MN2" s="310"/>
      <c r="MO2" s="310"/>
      <c r="MP2" s="310"/>
      <c r="MQ2" s="310"/>
      <c r="MR2" s="310"/>
      <c r="MS2" s="131"/>
      <c r="MT2" s="131"/>
      <c r="NQ2" s="131"/>
      <c r="NR2" s="131"/>
      <c r="NS2" s="131"/>
      <c r="NT2" s="131"/>
      <c r="NU2" s="310"/>
      <c r="NV2" s="310"/>
      <c r="NW2" s="310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10"/>
      <c r="CR3" s="310"/>
      <c r="CS3" s="310"/>
      <c r="CT3" s="310"/>
      <c r="CU3" s="310"/>
      <c r="CV3" s="310"/>
      <c r="CW3" s="310"/>
      <c r="CX3" s="31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10"/>
      <c r="JJ3" s="31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10"/>
      <c r="MN3" s="310"/>
      <c r="MO3" s="310"/>
      <c r="MP3" s="310"/>
      <c r="MQ3" s="310"/>
      <c r="MR3" s="310"/>
      <c r="MS3" s="131"/>
      <c r="MT3" s="131"/>
      <c r="NQ3" s="131"/>
      <c r="NR3" s="131"/>
      <c r="NS3" s="131"/>
      <c r="NT3" s="131"/>
      <c r="NU3" s="310"/>
      <c r="NV3" s="310"/>
      <c r="NW3" s="310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20.09.2026</v>
      </c>
      <c r="L4" s="7"/>
      <c r="M4" s="7"/>
      <c r="N4" s="7"/>
      <c r="O4" s="427"/>
      <c r="P4" s="428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66" t="str">
        <f>'CGP SCHEDULE'!$AG$5</f>
        <v>23:20</v>
      </c>
      <c r="AC4" s="466"/>
      <c r="AD4" s="291"/>
      <c r="AE4" s="291"/>
      <c r="AF4" s="291"/>
      <c r="AG4" s="291"/>
      <c r="AH4" s="291"/>
      <c r="AI4" s="291"/>
      <c r="AJ4" s="291"/>
      <c r="AK4" s="367"/>
      <c r="AL4" s="367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Q4" s="368"/>
      <c r="CR4" s="310"/>
      <c r="CS4" s="310"/>
      <c r="CT4" s="310"/>
      <c r="CU4" s="310"/>
      <c r="CV4" s="310"/>
      <c r="CW4" s="310"/>
      <c r="CX4" s="31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508"/>
      <c r="JF4" s="509"/>
      <c r="JI4" s="310"/>
      <c r="JJ4" s="31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1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10"/>
      <c r="MN4" s="310"/>
      <c r="MO4" s="310"/>
      <c r="MP4" s="310"/>
      <c r="MQ4" s="310"/>
      <c r="MR4" s="310"/>
      <c r="MS4" s="131"/>
      <c r="MT4" s="131"/>
      <c r="NQ4" s="131"/>
      <c r="NR4" s="131"/>
      <c r="NS4" s="131"/>
      <c r="NT4" s="131"/>
      <c r="NU4" s="310"/>
      <c r="NV4" s="310"/>
      <c r="NW4" s="310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10"/>
      <c r="CR5" s="310"/>
      <c r="CS5" s="310"/>
      <c r="CT5" s="310"/>
      <c r="CU5" s="310"/>
      <c r="CV5" s="310"/>
      <c r="CW5" s="310"/>
      <c r="CX5" s="31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10"/>
      <c r="JJ5" s="31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10"/>
      <c r="MN5" s="310"/>
      <c r="MO5" s="310"/>
      <c r="MP5" s="310"/>
      <c r="MQ5" s="310"/>
      <c r="MR5" s="310"/>
      <c r="MS5" s="131"/>
      <c r="MT5" s="131"/>
      <c r="NQ5" s="131"/>
      <c r="NR5" s="131"/>
      <c r="NS5" s="131"/>
      <c r="NT5" s="131"/>
      <c r="NU5" s="310"/>
      <c r="NV5" s="310"/>
      <c r="NW5" s="310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68" t="str">
        <f>'CGP SCHEDULE'!AG7</f>
        <v>Revision-02</v>
      </c>
      <c r="AE6" s="469"/>
      <c r="AF6" s="469"/>
      <c r="AG6" s="469"/>
      <c r="AH6" s="469"/>
      <c r="AI6" s="469"/>
      <c r="AJ6" s="469"/>
      <c r="AK6" s="469"/>
      <c r="AL6" s="469"/>
      <c r="AM6" s="469"/>
      <c r="AN6" s="469"/>
      <c r="AO6" s="469"/>
      <c r="AP6" s="469"/>
      <c r="AQ6" s="469"/>
      <c r="AR6" s="469"/>
      <c r="AS6" s="469"/>
      <c r="AT6" s="469"/>
      <c r="AU6" s="469"/>
      <c r="AV6" s="469"/>
      <c r="AW6" s="469"/>
      <c r="AX6" s="469"/>
      <c r="AY6" s="469"/>
      <c r="AZ6" s="469"/>
      <c r="BA6" s="469"/>
      <c r="BB6" s="469"/>
      <c r="BC6" s="470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10"/>
      <c r="CR6" s="310"/>
      <c r="CS6" s="310"/>
      <c r="CT6" s="310"/>
      <c r="CU6" s="310"/>
      <c r="CV6" s="310"/>
      <c r="CW6" s="310"/>
      <c r="CX6" s="31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10"/>
      <c r="JJ6" s="31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10"/>
      <c r="MN6" s="310"/>
      <c r="MO6" s="310"/>
      <c r="MP6" s="310"/>
      <c r="MQ6" s="310"/>
      <c r="MR6" s="310"/>
      <c r="MS6" s="131"/>
      <c r="MT6" s="131"/>
      <c r="NQ6" s="131"/>
      <c r="NR6" s="131"/>
      <c r="NS6" s="131"/>
      <c r="NT6" s="131"/>
      <c r="NU6" s="310"/>
      <c r="NV6" s="310"/>
      <c r="NW6" s="310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20.09.2026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10"/>
      <c r="CR7" s="310"/>
      <c r="CS7" s="310"/>
      <c r="CT7" s="310"/>
      <c r="CU7" s="365"/>
      <c r="CV7" s="365"/>
      <c r="CW7" s="365"/>
      <c r="CX7" s="365"/>
      <c r="CY7" s="365"/>
      <c r="CZ7" s="365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10"/>
      <c r="JJ7" s="31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10"/>
      <c r="MN7" s="310"/>
      <c r="MO7" s="310"/>
      <c r="MP7" s="310"/>
      <c r="MQ7" s="310"/>
      <c r="MR7" s="310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0"/>
      <c r="NV7" s="310"/>
      <c r="NW7" s="310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7" t="s">
        <v>32</v>
      </c>
      <c r="C8" s="399" t="s">
        <v>21</v>
      </c>
      <c r="D8" s="448"/>
      <c r="E8" s="448"/>
      <c r="F8" s="448"/>
      <c r="G8" s="448"/>
      <c r="H8" s="448"/>
      <c r="I8" s="448"/>
      <c r="J8" s="448"/>
      <c r="K8" s="444" t="s">
        <v>172</v>
      </c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5"/>
      <c r="Y8" s="444" t="s">
        <v>0</v>
      </c>
      <c r="Z8" s="445"/>
      <c r="AA8" s="445"/>
      <c r="AB8" s="445"/>
      <c r="AC8" s="445"/>
      <c r="AD8" s="445"/>
      <c r="AE8" s="463" t="s">
        <v>268</v>
      </c>
      <c r="AF8" s="464"/>
      <c r="AG8" s="464"/>
      <c r="AH8" s="464"/>
      <c r="AI8" s="464"/>
      <c r="AJ8" s="464"/>
      <c r="AK8" s="464"/>
      <c r="AL8" s="464"/>
      <c r="AM8" s="464"/>
      <c r="AN8" s="464"/>
      <c r="AO8" s="464"/>
      <c r="AP8" s="464"/>
      <c r="AQ8" s="464"/>
      <c r="AR8" s="464"/>
      <c r="AS8" s="464"/>
      <c r="AT8" s="464"/>
      <c r="AU8" s="464"/>
      <c r="AV8" s="465"/>
      <c r="AW8" s="399" t="s">
        <v>283</v>
      </c>
      <c r="AX8" s="448"/>
      <c r="AY8" s="448"/>
      <c r="AZ8" s="448"/>
      <c r="BA8" s="448"/>
      <c r="BB8" s="448"/>
      <c r="BC8" s="448"/>
      <c r="BD8" s="448"/>
      <c r="BE8" s="448" t="s">
        <v>184</v>
      </c>
      <c r="BF8" s="448"/>
      <c r="BG8" s="448"/>
      <c r="BH8" s="448"/>
      <c r="BI8" s="448"/>
      <c r="BJ8" s="448"/>
      <c r="BK8" s="448"/>
      <c r="BL8" s="448"/>
      <c r="BM8" s="448"/>
      <c r="BN8" s="448"/>
      <c r="BO8" s="448"/>
      <c r="BP8" s="448"/>
      <c r="BQ8" s="448"/>
      <c r="BR8" s="448"/>
      <c r="BS8" s="448"/>
      <c r="BT8" s="448"/>
      <c r="BU8" s="399" t="s">
        <v>198</v>
      </c>
      <c r="BV8" s="399"/>
      <c r="BW8" s="399"/>
      <c r="BX8" s="399"/>
      <c r="BY8" s="399"/>
      <c r="BZ8" s="399"/>
      <c r="CA8" s="399"/>
      <c r="CB8" s="399"/>
      <c r="CC8" s="399"/>
      <c r="CD8" s="399"/>
      <c r="CE8" s="444" t="s">
        <v>2</v>
      </c>
      <c r="CF8" s="445"/>
      <c r="CG8" s="445"/>
      <c r="CH8" s="445"/>
      <c r="CI8" s="445"/>
      <c r="CJ8" s="445"/>
      <c r="CK8" s="445"/>
      <c r="CL8" s="445"/>
      <c r="CM8" s="445"/>
      <c r="CN8" s="445"/>
      <c r="CO8" s="445"/>
      <c r="CP8" s="445"/>
      <c r="CQ8" s="471" t="s">
        <v>18</v>
      </c>
      <c r="CR8" s="472"/>
      <c r="CS8" s="472"/>
      <c r="CT8" s="472"/>
      <c r="CU8" s="472"/>
      <c r="CV8" s="472"/>
      <c r="CW8" s="472"/>
      <c r="CX8" s="472"/>
      <c r="CY8" s="472"/>
      <c r="CZ8" s="472"/>
      <c r="DA8" s="472"/>
      <c r="DB8" s="473"/>
      <c r="DC8" s="399" t="s">
        <v>16</v>
      </c>
      <c r="DD8" s="448"/>
      <c r="DE8" s="448"/>
      <c r="DF8" s="448"/>
      <c r="DG8" s="448"/>
      <c r="DH8" s="448"/>
      <c r="DI8" s="448"/>
      <c r="DJ8" s="448"/>
      <c r="DK8" s="389" t="s">
        <v>4</v>
      </c>
      <c r="DL8" s="452"/>
      <c r="DM8" s="452"/>
      <c r="DN8" s="452"/>
      <c r="DO8" s="452"/>
      <c r="DP8" s="452"/>
      <c r="DQ8" s="452"/>
      <c r="DR8" s="390"/>
      <c r="DS8" s="399" t="s">
        <v>6</v>
      </c>
      <c r="DT8" s="448"/>
      <c r="DU8" s="448"/>
      <c r="DV8" s="448"/>
      <c r="DW8" s="448"/>
      <c r="DX8" s="448"/>
      <c r="DY8" s="448"/>
      <c r="DZ8" s="448"/>
      <c r="EA8" s="448"/>
      <c r="EB8" s="448"/>
      <c r="EC8" s="448"/>
      <c r="ED8" s="448"/>
      <c r="EE8" s="445" t="s">
        <v>170</v>
      </c>
      <c r="EF8" s="445"/>
      <c r="EG8" s="445"/>
      <c r="EH8" s="445"/>
      <c r="EI8" s="445"/>
      <c r="EJ8" s="445"/>
      <c r="EK8" s="445"/>
      <c r="EL8" s="445"/>
      <c r="EM8" s="474"/>
      <c r="EN8" s="474"/>
      <c r="EO8" s="474"/>
      <c r="EP8" s="474"/>
      <c r="EQ8" s="445"/>
      <c r="ER8" s="445"/>
      <c r="ES8" s="467" t="s">
        <v>176</v>
      </c>
      <c r="ET8" s="467"/>
      <c r="EU8" s="467"/>
      <c r="EV8" s="467"/>
      <c r="EW8" s="467"/>
      <c r="EX8" s="467"/>
      <c r="EY8" s="444" t="s">
        <v>296</v>
      </c>
      <c r="EZ8" s="445"/>
      <c r="FA8" s="445"/>
      <c r="FB8" s="445"/>
      <c r="FC8" s="445"/>
      <c r="FD8" s="445"/>
      <c r="FE8" s="399" t="s">
        <v>358</v>
      </c>
      <c r="FF8" s="399"/>
      <c r="FG8" s="399"/>
      <c r="FH8" s="399"/>
      <c r="FI8" s="399"/>
      <c r="FJ8" s="399"/>
      <c r="FK8" s="399"/>
      <c r="FL8" s="399"/>
      <c r="FM8" s="399"/>
      <c r="FN8" s="399"/>
      <c r="FO8" s="399"/>
      <c r="FP8" s="399"/>
      <c r="FQ8" s="399"/>
      <c r="FR8" s="399"/>
      <c r="FS8" s="399" t="s">
        <v>207</v>
      </c>
      <c r="FT8" s="448"/>
      <c r="FU8" s="448"/>
      <c r="FV8" s="448"/>
      <c r="FW8" s="448"/>
      <c r="FX8" s="448"/>
      <c r="FY8" s="448"/>
      <c r="FZ8" s="448"/>
      <c r="GA8" s="448"/>
      <c r="GB8" s="448"/>
      <c r="GC8" s="448"/>
      <c r="GD8" s="448"/>
      <c r="GE8" s="448"/>
      <c r="GF8" s="448"/>
      <c r="GG8" s="448"/>
      <c r="GH8" s="448"/>
      <c r="GI8" s="399" t="s">
        <v>192</v>
      </c>
      <c r="GJ8" s="448"/>
      <c r="GK8" s="448"/>
      <c r="GL8" s="448"/>
      <c r="GM8" s="448"/>
      <c r="GN8" s="448"/>
      <c r="GO8" s="448"/>
      <c r="GP8" s="448"/>
      <c r="GQ8" s="448"/>
      <c r="GR8" s="448"/>
      <c r="GS8" s="448"/>
      <c r="GT8" s="448"/>
      <c r="GU8" s="448"/>
      <c r="GV8" s="448"/>
      <c r="GW8" s="448"/>
      <c r="GX8" s="448"/>
      <c r="GY8" s="448"/>
      <c r="GZ8" s="448"/>
      <c r="HA8" s="448"/>
      <c r="HB8" s="448"/>
      <c r="HC8" s="399" t="s">
        <v>15</v>
      </c>
      <c r="HD8" s="448"/>
      <c r="HE8" s="448"/>
      <c r="HF8" s="448"/>
      <c r="HG8" s="448"/>
      <c r="HH8" s="448"/>
      <c r="HI8" s="448"/>
      <c r="HJ8" s="448"/>
      <c r="HK8" s="399" t="s">
        <v>143</v>
      </c>
      <c r="HL8" s="399"/>
      <c r="HM8" s="399"/>
      <c r="HN8" s="399"/>
      <c r="HO8" s="399"/>
      <c r="HP8" s="399"/>
      <c r="HQ8" s="444" t="s">
        <v>185</v>
      </c>
      <c r="HR8" s="445"/>
      <c r="HS8" s="445"/>
      <c r="HT8" s="445"/>
      <c r="HU8" s="445"/>
      <c r="HV8" s="445"/>
      <c r="HW8" s="444" t="s">
        <v>282</v>
      </c>
      <c r="HX8" s="445"/>
      <c r="HY8" s="445"/>
      <c r="HZ8" s="445"/>
      <c r="IA8" s="445"/>
      <c r="IB8" s="445"/>
      <c r="IC8" s="445"/>
      <c r="ID8" s="445"/>
      <c r="IE8" s="445"/>
      <c r="IF8" s="445"/>
      <c r="IG8" s="445"/>
      <c r="IH8" s="445"/>
      <c r="II8" s="406" t="s">
        <v>175</v>
      </c>
      <c r="IJ8" s="482"/>
      <c r="IK8" s="482"/>
      <c r="IL8" s="482"/>
      <c r="IM8" s="482"/>
      <c r="IN8" s="482"/>
      <c r="IO8" s="482"/>
      <c r="IP8" s="482"/>
      <c r="IQ8" s="482"/>
      <c r="IR8" s="482"/>
      <c r="IS8" s="482"/>
      <c r="IT8" s="482"/>
      <c r="IU8" s="482"/>
      <c r="IV8" s="407"/>
      <c r="IW8" s="444" t="s">
        <v>19</v>
      </c>
      <c r="IX8" s="445"/>
      <c r="IY8" s="445"/>
      <c r="IZ8" s="445"/>
      <c r="JA8" s="445"/>
      <c r="JB8" s="445"/>
      <c r="JC8" s="445"/>
      <c r="JD8" s="445"/>
      <c r="JE8" s="474"/>
      <c r="JF8" s="474"/>
      <c r="JG8" s="445"/>
      <c r="JH8" s="445"/>
      <c r="JI8" s="444" t="s">
        <v>201</v>
      </c>
      <c r="JJ8" s="444"/>
      <c r="JK8" s="444"/>
      <c r="JL8" s="444"/>
      <c r="JM8" s="444"/>
      <c r="JN8" s="444"/>
      <c r="JO8" s="444"/>
      <c r="JP8" s="444"/>
      <c r="JQ8" s="444"/>
      <c r="JR8" s="444"/>
      <c r="JS8" s="444"/>
      <c r="JT8" s="444"/>
      <c r="JU8" s="444"/>
      <c r="JV8" s="444"/>
      <c r="JW8" s="444"/>
      <c r="JX8" s="444"/>
      <c r="JY8" s="399" t="s">
        <v>211</v>
      </c>
      <c r="JZ8" s="448"/>
      <c r="KA8" s="448"/>
      <c r="KB8" s="448"/>
      <c r="KC8" s="448"/>
      <c r="KD8" s="448"/>
      <c r="KE8" s="399" t="s">
        <v>210</v>
      </c>
      <c r="KF8" s="399"/>
      <c r="KG8" s="399"/>
      <c r="KH8" s="399"/>
      <c r="KI8" s="399"/>
      <c r="KJ8" s="399"/>
      <c r="KK8" s="399" t="s">
        <v>208</v>
      </c>
      <c r="KL8" s="448"/>
      <c r="KM8" s="448"/>
      <c r="KN8" s="448"/>
      <c r="KO8" s="448"/>
      <c r="KP8" s="448"/>
      <c r="KQ8" s="448" t="s">
        <v>215</v>
      </c>
      <c r="KR8" s="448"/>
      <c r="KS8" s="448"/>
      <c r="KT8" s="448"/>
      <c r="KU8" s="448"/>
      <c r="KV8" s="448"/>
      <c r="KW8" s="448" t="s">
        <v>220</v>
      </c>
      <c r="KX8" s="448"/>
      <c r="KY8" s="448"/>
      <c r="KZ8" s="448"/>
      <c r="LA8" s="397" t="s">
        <v>219</v>
      </c>
      <c r="LB8" s="482"/>
      <c r="LC8" s="482"/>
      <c r="LD8" s="482"/>
      <c r="LE8" s="482"/>
      <c r="LF8" s="398"/>
      <c r="LG8" s="448" t="s">
        <v>249</v>
      </c>
      <c r="LH8" s="448"/>
      <c r="LI8" s="448"/>
      <c r="LJ8" s="448"/>
      <c r="LK8" s="471" t="s">
        <v>300</v>
      </c>
      <c r="LL8" s="472"/>
      <c r="LM8" s="472"/>
      <c r="LN8" s="472"/>
      <c r="LO8" s="472"/>
      <c r="LP8" s="472"/>
      <c r="LQ8" s="472"/>
      <c r="LR8" s="472"/>
      <c r="LS8" s="472"/>
      <c r="LT8" s="472"/>
      <c r="LU8" s="472"/>
      <c r="LV8" s="473"/>
      <c r="LW8" s="448" t="s">
        <v>263</v>
      </c>
      <c r="LX8" s="448"/>
      <c r="LY8" s="448"/>
      <c r="LZ8" s="448"/>
      <c r="MA8" s="448"/>
      <c r="MB8" s="448"/>
      <c r="MC8" s="422" t="s">
        <v>274</v>
      </c>
      <c r="MD8" s="423"/>
      <c r="ME8" s="423"/>
      <c r="MF8" s="423"/>
      <c r="MG8" s="423"/>
      <c r="MH8" s="423"/>
      <c r="MI8" s="423"/>
      <c r="MJ8" s="423"/>
      <c r="MK8" s="423"/>
      <c r="ML8" s="424"/>
      <c r="MM8" s="445" t="s">
        <v>277</v>
      </c>
      <c r="MN8" s="445"/>
      <c r="MO8" s="445"/>
      <c r="MP8" s="445"/>
      <c r="MQ8" s="445"/>
      <c r="MR8" s="445"/>
      <c r="MS8" s="445" t="s">
        <v>280</v>
      </c>
      <c r="MT8" s="445"/>
      <c r="MU8" s="445"/>
      <c r="MV8" s="445"/>
      <c r="MW8" s="448" t="s">
        <v>284</v>
      </c>
      <c r="MX8" s="448"/>
      <c r="MY8" s="448"/>
      <c r="MZ8" s="448"/>
      <c r="NA8" s="422" t="s">
        <v>293</v>
      </c>
      <c r="NB8" s="423"/>
      <c r="NC8" s="423"/>
      <c r="ND8" s="424"/>
      <c r="NE8" s="422" t="s">
        <v>294</v>
      </c>
      <c r="NF8" s="423"/>
      <c r="NG8" s="423"/>
      <c r="NH8" s="424"/>
      <c r="NI8" s="422" t="s">
        <v>314</v>
      </c>
      <c r="NJ8" s="423"/>
      <c r="NK8" s="423"/>
      <c r="NL8" s="424"/>
      <c r="NM8" s="485" t="s">
        <v>317</v>
      </c>
      <c r="NN8" s="423"/>
      <c r="NO8" s="423"/>
      <c r="NP8" s="424"/>
      <c r="NQ8" s="493" t="s">
        <v>348</v>
      </c>
      <c r="NR8" s="494"/>
      <c r="NS8" s="494"/>
      <c r="NT8" s="494"/>
      <c r="NU8" s="494"/>
      <c r="NV8" s="494"/>
      <c r="NW8" s="494"/>
      <c r="NX8" s="494"/>
      <c r="NY8" s="494"/>
      <c r="NZ8" s="494"/>
      <c r="OA8" s="494"/>
      <c r="OB8" s="494"/>
      <c r="OC8" s="494"/>
      <c r="OD8" s="495"/>
      <c r="OE8" s="503" t="s">
        <v>352</v>
      </c>
      <c r="OF8" s="452"/>
      <c r="OG8" s="452"/>
      <c r="OH8" s="452"/>
      <c r="OI8" s="452"/>
      <c r="OJ8" s="452"/>
      <c r="OK8" s="452"/>
      <c r="OL8" s="452"/>
      <c r="OM8" s="452"/>
      <c r="ON8" s="504"/>
      <c r="OO8" s="471" t="s">
        <v>361</v>
      </c>
      <c r="OP8" s="472"/>
      <c r="OQ8" s="472"/>
      <c r="OR8" s="472"/>
      <c r="OS8" s="472"/>
      <c r="OT8" s="472"/>
      <c r="OU8" s="472"/>
      <c r="OV8" s="473"/>
      <c r="OW8" s="422" t="s">
        <v>367</v>
      </c>
      <c r="OX8" s="423"/>
      <c r="OY8" s="423"/>
      <c r="OZ8" s="424"/>
      <c r="PA8" s="308"/>
      <c r="PB8" s="308"/>
      <c r="PC8" s="308"/>
      <c r="PD8" s="308"/>
      <c r="PE8" s="308"/>
      <c r="PF8" s="308"/>
      <c r="PG8" s="308"/>
      <c r="PH8" s="308"/>
      <c r="PI8" s="308"/>
      <c r="PJ8" s="308"/>
      <c r="PK8" s="308"/>
      <c r="PL8" s="308"/>
      <c r="PM8" s="308"/>
      <c r="PN8" s="308"/>
      <c r="PO8" s="308"/>
      <c r="PP8" s="308"/>
      <c r="PQ8" s="308"/>
      <c r="PR8" s="308"/>
    </row>
    <row r="9" spans="1:434" s="310" customFormat="1" ht="82.5" customHeight="1">
      <c r="A9" s="84"/>
      <c r="B9" s="84"/>
      <c r="C9" s="429" t="s">
        <v>161</v>
      </c>
      <c r="D9" s="429"/>
      <c r="E9" s="432" t="s">
        <v>190</v>
      </c>
      <c r="F9" s="432"/>
      <c r="G9" s="432"/>
      <c r="H9" s="429"/>
      <c r="I9" s="429" t="s">
        <v>163</v>
      </c>
      <c r="J9" s="429"/>
      <c r="K9" s="429" t="s">
        <v>239</v>
      </c>
      <c r="L9" s="429"/>
      <c r="M9" s="449" t="s">
        <v>401</v>
      </c>
      <c r="N9" s="450"/>
      <c r="O9" s="456" t="s">
        <v>402</v>
      </c>
      <c r="P9" s="457"/>
      <c r="Q9" s="443" t="s">
        <v>410</v>
      </c>
      <c r="R9" s="443"/>
      <c r="S9" s="432" t="s">
        <v>332</v>
      </c>
      <c r="T9" s="429"/>
      <c r="U9" s="456" t="s">
        <v>312</v>
      </c>
      <c r="V9" s="457"/>
      <c r="W9" s="429" t="s">
        <v>163</v>
      </c>
      <c r="X9" s="429"/>
      <c r="Y9" s="456" t="s">
        <v>404</v>
      </c>
      <c r="Z9" s="457"/>
      <c r="AA9" s="456" t="s">
        <v>372</v>
      </c>
      <c r="AB9" s="457"/>
      <c r="AC9" s="429" t="s">
        <v>163</v>
      </c>
      <c r="AD9" s="429"/>
      <c r="AE9" s="456" t="s">
        <v>267</v>
      </c>
      <c r="AF9" s="457"/>
      <c r="AG9" s="456" t="s">
        <v>256</v>
      </c>
      <c r="AH9" s="457"/>
      <c r="AI9" s="456" t="s">
        <v>257</v>
      </c>
      <c r="AJ9" s="457"/>
      <c r="AK9" s="456" t="s">
        <v>258</v>
      </c>
      <c r="AL9" s="457"/>
      <c r="AM9" s="456" t="s">
        <v>259</v>
      </c>
      <c r="AN9" s="457"/>
      <c r="AO9" s="456" t="s">
        <v>260</v>
      </c>
      <c r="AP9" s="457"/>
      <c r="AQ9" s="456" t="s">
        <v>261</v>
      </c>
      <c r="AR9" s="457"/>
      <c r="AS9" s="456" t="s">
        <v>262</v>
      </c>
      <c r="AT9" s="457"/>
      <c r="AU9" s="429" t="s">
        <v>163</v>
      </c>
      <c r="AV9" s="429"/>
      <c r="AW9" s="429" t="s">
        <v>161</v>
      </c>
      <c r="AX9" s="429"/>
      <c r="AY9" s="429"/>
      <c r="AZ9" s="429"/>
      <c r="BA9" s="432"/>
      <c r="BB9" s="429"/>
      <c r="BC9" s="429" t="s">
        <v>163</v>
      </c>
      <c r="BD9" s="429"/>
      <c r="BE9" s="432" t="s">
        <v>363</v>
      </c>
      <c r="BF9" s="432"/>
      <c r="BG9" s="432" t="s">
        <v>376</v>
      </c>
      <c r="BH9" s="432"/>
      <c r="BI9" s="432" t="s">
        <v>375</v>
      </c>
      <c r="BJ9" s="432"/>
      <c r="BK9" s="461" t="s">
        <v>393</v>
      </c>
      <c r="BL9" s="461"/>
      <c r="BM9" s="432" t="s">
        <v>412</v>
      </c>
      <c r="BN9" s="432"/>
      <c r="BO9" s="439" t="s">
        <v>380</v>
      </c>
      <c r="BP9" s="440"/>
      <c r="BQ9" s="461" t="s">
        <v>407</v>
      </c>
      <c r="BR9" s="461"/>
      <c r="BS9" s="429" t="s">
        <v>163</v>
      </c>
      <c r="BT9" s="429"/>
      <c r="BU9" s="429" t="s">
        <v>161</v>
      </c>
      <c r="BV9" s="429"/>
      <c r="BW9" s="432" t="s">
        <v>178</v>
      </c>
      <c r="BX9" s="432"/>
      <c r="BY9" s="432" t="s">
        <v>186</v>
      </c>
      <c r="BZ9" s="429"/>
      <c r="CA9" s="432" t="s">
        <v>194</v>
      </c>
      <c r="CB9" s="429"/>
      <c r="CC9" s="429" t="s">
        <v>163</v>
      </c>
      <c r="CD9" s="429"/>
      <c r="CE9" s="429" t="s">
        <v>161</v>
      </c>
      <c r="CF9" s="429"/>
      <c r="CG9" s="462" t="s">
        <v>371</v>
      </c>
      <c r="CH9" s="462"/>
      <c r="CI9" s="433" t="s">
        <v>366</v>
      </c>
      <c r="CJ9" s="434"/>
      <c r="CK9" s="462" t="s">
        <v>408</v>
      </c>
      <c r="CL9" s="462"/>
      <c r="CM9" s="435" t="s">
        <v>403</v>
      </c>
      <c r="CN9" s="436"/>
      <c r="CO9" s="429" t="s">
        <v>163</v>
      </c>
      <c r="CP9" s="429"/>
      <c r="CQ9" s="429" t="s">
        <v>161</v>
      </c>
      <c r="CR9" s="429"/>
      <c r="CS9" s="432" t="s">
        <v>323</v>
      </c>
      <c r="CT9" s="432"/>
      <c r="CU9" s="432" t="s">
        <v>308</v>
      </c>
      <c r="CV9" s="432"/>
      <c r="CW9" s="439" t="s">
        <v>399</v>
      </c>
      <c r="CX9" s="440"/>
      <c r="CY9" s="432" t="s">
        <v>324</v>
      </c>
      <c r="CZ9" s="432"/>
      <c r="DA9" s="429" t="s">
        <v>163</v>
      </c>
      <c r="DB9" s="429"/>
      <c r="DC9" s="429" t="s">
        <v>161</v>
      </c>
      <c r="DD9" s="429"/>
      <c r="DE9" s="429"/>
      <c r="DF9" s="429"/>
      <c r="DG9" s="429"/>
      <c r="DH9" s="429"/>
      <c r="DI9" s="429" t="s">
        <v>163</v>
      </c>
      <c r="DJ9" s="429"/>
      <c r="DK9" s="432" t="s">
        <v>166</v>
      </c>
      <c r="DL9" s="429"/>
      <c r="DM9" s="432" t="s">
        <v>167</v>
      </c>
      <c r="DN9" s="429"/>
      <c r="DO9" s="429" t="s">
        <v>168</v>
      </c>
      <c r="DP9" s="429"/>
      <c r="DQ9" s="433" t="s">
        <v>320</v>
      </c>
      <c r="DR9" s="434"/>
      <c r="DS9" s="429" t="s">
        <v>161</v>
      </c>
      <c r="DT9" s="429"/>
      <c r="DU9" s="437" t="s">
        <v>325</v>
      </c>
      <c r="DV9" s="437" t="s">
        <v>325</v>
      </c>
      <c r="DW9" s="432"/>
      <c r="DX9" s="432"/>
      <c r="DY9" s="432"/>
      <c r="DZ9" s="432"/>
      <c r="EA9" s="432"/>
      <c r="EB9" s="432"/>
      <c r="EC9" s="429" t="s">
        <v>163</v>
      </c>
      <c r="ED9" s="429"/>
      <c r="EE9" s="432"/>
      <c r="EF9" s="429"/>
      <c r="EG9" s="432" t="s">
        <v>307</v>
      </c>
      <c r="EH9" s="432"/>
      <c r="EI9" s="441" t="s">
        <v>382</v>
      </c>
      <c r="EJ9" s="442"/>
      <c r="EK9" s="439" t="s">
        <v>399</v>
      </c>
      <c r="EL9" s="440"/>
      <c r="EM9" s="439" t="s">
        <v>398</v>
      </c>
      <c r="EN9" s="440"/>
      <c r="EO9" s="439" t="s">
        <v>377</v>
      </c>
      <c r="EP9" s="440"/>
      <c r="EQ9" s="429" t="s">
        <v>163</v>
      </c>
      <c r="ER9" s="429"/>
      <c r="ES9" s="429" t="s">
        <v>161</v>
      </c>
      <c r="ET9" s="429"/>
      <c r="EU9" s="432"/>
      <c r="EV9" s="429"/>
      <c r="EW9" s="429" t="s">
        <v>163</v>
      </c>
      <c r="EX9" s="429"/>
      <c r="EY9" s="429" t="s">
        <v>161</v>
      </c>
      <c r="EZ9" s="429"/>
      <c r="FA9" s="432" t="s">
        <v>313</v>
      </c>
      <c r="FB9" s="432"/>
      <c r="FC9" s="432" t="s">
        <v>169</v>
      </c>
      <c r="FD9" s="432"/>
      <c r="FE9" s="429"/>
      <c r="FF9" s="429"/>
      <c r="FG9" s="449" t="s">
        <v>366</v>
      </c>
      <c r="FH9" s="450"/>
      <c r="FI9" s="432" t="s">
        <v>298</v>
      </c>
      <c r="FJ9" s="429"/>
      <c r="FK9" s="432" t="s">
        <v>288</v>
      </c>
      <c r="FL9" s="429"/>
      <c r="FM9" s="432" t="s">
        <v>331</v>
      </c>
      <c r="FN9" s="429"/>
      <c r="FO9" s="432"/>
      <c r="FP9" s="432"/>
      <c r="FQ9" s="429" t="s">
        <v>163</v>
      </c>
      <c r="FR9" s="429"/>
      <c r="FS9" s="429" t="s">
        <v>161</v>
      </c>
      <c r="FT9" s="429"/>
      <c r="FU9" s="451" t="s">
        <v>341</v>
      </c>
      <c r="FV9" s="432"/>
      <c r="FW9" s="432" t="s">
        <v>342</v>
      </c>
      <c r="FX9" s="432"/>
      <c r="FY9" s="432" t="s">
        <v>343</v>
      </c>
      <c r="FZ9" s="432"/>
      <c r="GA9" s="432" t="s">
        <v>344</v>
      </c>
      <c r="GB9" s="432"/>
      <c r="GC9" s="432" t="s">
        <v>327</v>
      </c>
      <c r="GD9" s="432"/>
      <c r="GE9" s="432" t="s">
        <v>328</v>
      </c>
      <c r="GF9" s="432"/>
      <c r="GG9" s="429" t="s">
        <v>163</v>
      </c>
      <c r="GH9" s="429"/>
      <c r="GI9" s="429" t="s">
        <v>347</v>
      </c>
      <c r="GJ9" s="429"/>
      <c r="GK9" s="430" t="s">
        <v>236</v>
      </c>
      <c r="GL9" s="431"/>
      <c r="GM9" s="430" t="s">
        <v>394</v>
      </c>
      <c r="GN9" s="431"/>
      <c r="GO9" s="430" t="s">
        <v>395</v>
      </c>
      <c r="GP9" s="431"/>
      <c r="GQ9" s="430" t="s">
        <v>396</v>
      </c>
      <c r="GR9" s="431"/>
      <c r="GS9" s="430" t="s">
        <v>353</v>
      </c>
      <c r="GT9" s="431"/>
      <c r="GU9" s="430" t="s">
        <v>235</v>
      </c>
      <c r="GV9" s="431"/>
      <c r="GW9" s="430" t="s">
        <v>354</v>
      </c>
      <c r="GX9" s="431"/>
      <c r="GY9" s="430" t="s">
        <v>397</v>
      </c>
      <c r="GZ9" s="431"/>
      <c r="HA9" s="429" t="s">
        <v>163</v>
      </c>
      <c r="HB9" s="429"/>
      <c r="HC9" s="429" t="s">
        <v>161</v>
      </c>
      <c r="HD9" s="429"/>
      <c r="HE9" s="432"/>
      <c r="HF9" s="432"/>
      <c r="HG9" s="432"/>
      <c r="HH9" s="429"/>
      <c r="HI9" s="429" t="s">
        <v>163</v>
      </c>
      <c r="HJ9" s="429"/>
      <c r="HK9" s="446" t="s">
        <v>374</v>
      </c>
      <c r="HL9" s="447"/>
      <c r="HM9" s="438" t="s">
        <v>378</v>
      </c>
      <c r="HN9" s="438"/>
      <c r="HO9" s="429" t="s">
        <v>163</v>
      </c>
      <c r="HP9" s="429"/>
      <c r="HQ9" s="443" t="s">
        <v>305</v>
      </c>
      <c r="HR9" s="443"/>
      <c r="HS9" s="443" t="s">
        <v>243</v>
      </c>
      <c r="HT9" s="443"/>
      <c r="HU9" s="429" t="s">
        <v>163</v>
      </c>
      <c r="HV9" s="429"/>
      <c r="HW9" s="429" t="s">
        <v>161</v>
      </c>
      <c r="HX9" s="429"/>
      <c r="HY9" s="432" t="s">
        <v>187</v>
      </c>
      <c r="HZ9" s="429"/>
      <c r="IA9" s="432" t="s">
        <v>188</v>
      </c>
      <c r="IB9" s="429"/>
      <c r="IC9" s="429" t="s">
        <v>218</v>
      </c>
      <c r="ID9" s="429"/>
      <c r="IE9" s="432" t="s">
        <v>319</v>
      </c>
      <c r="IF9" s="432"/>
      <c r="IG9" s="429" t="s">
        <v>163</v>
      </c>
      <c r="IH9" s="429"/>
      <c r="II9" s="433" t="s">
        <v>285</v>
      </c>
      <c r="IJ9" s="434"/>
      <c r="IK9" s="433" t="s">
        <v>289</v>
      </c>
      <c r="IL9" s="434"/>
      <c r="IM9" s="433" t="s">
        <v>290</v>
      </c>
      <c r="IN9" s="434"/>
      <c r="IO9" s="433" t="s">
        <v>333</v>
      </c>
      <c r="IP9" s="434"/>
      <c r="IQ9" s="433"/>
      <c r="IR9" s="434"/>
      <c r="IS9" s="483"/>
      <c r="IT9" s="484"/>
      <c r="IU9" s="483" t="s">
        <v>163</v>
      </c>
      <c r="IV9" s="484"/>
      <c r="IW9" s="429" t="s">
        <v>161</v>
      </c>
      <c r="IX9" s="429"/>
      <c r="IY9" s="480" t="s">
        <v>383</v>
      </c>
      <c r="IZ9" s="481"/>
      <c r="JA9" s="449" t="s">
        <v>308</v>
      </c>
      <c r="JB9" s="450"/>
      <c r="JC9" s="449" t="s">
        <v>290</v>
      </c>
      <c r="JD9" s="450"/>
      <c r="JE9" s="510" t="s">
        <v>411</v>
      </c>
      <c r="JF9" s="511"/>
      <c r="JG9" s="429" t="s">
        <v>163</v>
      </c>
      <c r="JH9" s="429"/>
      <c r="JI9" s="429" t="s">
        <v>345</v>
      </c>
      <c r="JJ9" s="429"/>
      <c r="JK9" s="429" t="s">
        <v>346</v>
      </c>
      <c r="JL9" s="429"/>
      <c r="JM9" s="449" t="s">
        <v>385</v>
      </c>
      <c r="JN9" s="450"/>
      <c r="JO9" s="439" t="s">
        <v>409</v>
      </c>
      <c r="JP9" s="440"/>
      <c r="JQ9" s="432" t="s">
        <v>370</v>
      </c>
      <c r="JR9" s="432"/>
      <c r="JS9" s="432" t="s">
        <v>406</v>
      </c>
      <c r="JT9" s="429"/>
      <c r="JU9" s="480" t="s">
        <v>298</v>
      </c>
      <c r="JV9" s="481"/>
      <c r="JW9" s="429" t="s">
        <v>163</v>
      </c>
      <c r="JX9" s="429"/>
      <c r="JY9" s="429" t="s">
        <v>161</v>
      </c>
      <c r="JZ9" s="429"/>
      <c r="KA9" s="432" t="s">
        <v>308</v>
      </c>
      <c r="KB9" s="429"/>
      <c r="KC9" s="429" t="s">
        <v>163</v>
      </c>
      <c r="KD9" s="429"/>
      <c r="KE9" s="475" t="s">
        <v>306</v>
      </c>
      <c r="KF9" s="476"/>
      <c r="KG9" s="475" t="s">
        <v>287</v>
      </c>
      <c r="KH9" s="476"/>
      <c r="KI9" s="429" t="s">
        <v>163</v>
      </c>
      <c r="KJ9" s="429"/>
      <c r="KK9" s="475" t="s">
        <v>310</v>
      </c>
      <c r="KL9" s="479"/>
      <c r="KM9" s="426" t="s">
        <v>308</v>
      </c>
      <c r="KN9" s="426"/>
      <c r="KO9" s="429" t="s">
        <v>163</v>
      </c>
      <c r="KP9" s="429"/>
      <c r="KQ9" s="443" t="s">
        <v>384</v>
      </c>
      <c r="KR9" s="443"/>
      <c r="KS9" s="512"/>
      <c r="KT9" s="512"/>
      <c r="KU9" s="426" t="s">
        <v>163</v>
      </c>
      <c r="KV9" s="426"/>
      <c r="KW9" s="426" t="s">
        <v>206</v>
      </c>
      <c r="KX9" s="426"/>
      <c r="KY9" s="426" t="s">
        <v>163</v>
      </c>
      <c r="KZ9" s="426"/>
      <c r="LA9" s="513"/>
      <c r="LB9" s="478"/>
      <c r="LC9" s="456"/>
      <c r="LD9" s="457"/>
      <c r="LE9" s="514" t="s">
        <v>163</v>
      </c>
      <c r="LF9" s="515"/>
      <c r="LG9" s="426" t="s">
        <v>206</v>
      </c>
      <c r="LH9" s="426"/>
      <c r="LI9" s="426" t="s">
        <v>163</v>
      </c>
      <c r="LJ9" s="426"/>
      <c r="LK9" s="425" t="s">
        <v>281</v>
      </c>
      <c r="LL9" s="426"/>
      <c r="LM9" s="513" t="s">
        <v>297</v>
      </c>
      <c r="LN9" s="478"/>
      <c r="LO9" s="513" t="s">
        <v>322</v>
      </c>
      <c r="LP9" s="478"/>
      <c r="LQ9" s="477" t="s">
        <v>357</v>
      </c>
      <c r="LR9" s="478"/>
      <c r="LS9" s="516" t="s">
        <v>364</v>
      </c>
      <c r="LT9" s="517"/>
      <c r="LU9" s="426" t="s">
        <v>163</v>
      </c>
      <c r="LV9" s="426"/>
      <c r="LW9" s="425" t="s">
        <v>265</v>
      </c>
      <c r="LX9" s="425"/>
      <c r="LY9" s="425" t="s">
        <v>266</v>
      </c>
      <c r="LZ9" s="425"/>
      <c r="MA9" s="426" t="s">
        <v>202</v>
      </c>
      <c r="MB9" s="426"/>
      <c r="MC9" s="425" t="s">
        <v>379</v>
      </c>
      <c r="MD9" s="425"/>
      <c r="ME9" s="426" t="s">
        <v>330</v>
      </c>
      <c r="MF9" s="426"/>
      <c r="MG9" s="426" t="s">
        <v>392</v>
      </c>
      <c r="MH9" s="426"/>
      <c r="MI9" s="426" t="s">
        <v>360</v>
      </c>
      <c r="MJ9" s="426"/>
      <c r="MK9" s="426" t="s">
        <v>202</v>
      </c>
      <c r="ML9" s="426"/>
      <c r="MM9" s="500" t="s">
        <v>278</v>
      </c>
      <c r="MN9" s="501"/>
      <c r="MO9" s="425" t="s">
        <v>292</v>
      </c>
      <c r="MP9" s="425"/>
      <c r="MQ9" s="426" t="s">
        <v>202</v>
      </c>
      <c r="MR9" s="426"/>
      <c r="MS9" s="425" t="s">
        <v>297</v>
      </c>
      <c r="MT9" s="425"/>
      <c r="MU9" s="426" t="s">
        <v>202</v>
      </c>
      <c r="MV9" s="426"/>
      <c r="MW9" s="425"/>
      <c r="MX9" s="425"/>
      <c r="MY9" s="426" t="s">
        <v>202</v>
      </c>
      <c r="MZ9" s="426"/>
      <c r="NA9" s="499" t="s">
        <v>400</v>
      </c>
      <c r="NB9" s="499"/>
      <c r="NC9" s="426" t="s">
        <v>202</v>
      </c>
      <c r="ND9" s="426"/>
      <c r="NE9" s="425" t="s">
        <v>233</v>
      </c>
      <c r="NF9" s="425"/>
      <c r="NG9" s="426" t="s">
        <v>202</v>
      </c>
      <c r="NH9" s="426"/>
      <c r="NI9" s="425" t="s">
        <v>315</v>
      </c>
      <c r="NJ9" s="425"/>
      <c r="NK9" s="426" t="s">
        <v>202</v>
      </c>
      <c r="NL9" s="426"/>
      <c r="NM9" s="486" t="s">
        <v>318</v>
      </c>
      <c r="NN9" s="425"/>
      <c r="NO9" s="426" t="s">
        <v>202</v>
      </c>
      <c r="NP9" s="426"/>
      <c r="NQ9" s="491" t="s">
        <v>405</v>
      </c>
      <c r="NR9" s="492"/>
      <c r="NS9" s="489" t="s">
        <v>391</v>
      </c>
      <c r="NT9" s="490"/>
      <c r="NU9" s="489" t="s">
        <v>381</v>
      </c>
      <c r="NV9" s="490"/>
      <c r="NW9" s="489" t="s">
        <v>351</v>
      </c>
      <c r="NX9" s="490"/>
      <c r="NY9" s="489" t="s">
        <v>349</v>
      </c>
      <c r="NZ9" s="490"/>
      <c r="OA9" s="439" t="s">
        <v>350</v>
      </c>
      <c r="OB9" s="440"/>
      <c r="OC9" s="487" t="s">
        <v>202</v>
      </c>
      <c r="OD9" s="488"/>
      <c r="OE9" s="505" t="s">
        <v>336</v>
      </c>
      <c r="OF9" s="506"/>
      <c r="OG9" s="505" t="s">
        <v>337</v>
      </c>
      <c r="OH9" s="506"/>
      <c r="OI9" s="505" t="s">
        <v>338</v>
      </c>
      <c r="OJ9" s="506"/>
      <c r="OK9" s="507" t="s">
        <v>368</v>
      </c>
      <c r="OL9" s="506"/>
      <c r="OM9" s="483" t="s">
        <v>202</v>
      </c>
      <c r="ON9" s="484"/>
      <c r="OO9" s="502" t="s">
        <v>362</v>
      </c>
      <c r="OP9" s="502"/>
      <c r="OQ9" s="498" t="s">
        <v>369</v>
      </c>
      <c r="OR9" s="497"/>
      <c r="OS9" s="496" t="s">
        <v>373</v>
      </c>
      <c r="OT9" s="497"/>
      <c r="OU9" s="426" t="s">
        <v>202</v>
      </c>
      <c r="OV9" s="426"/>
      <c r="OW9" s="425"/>
      <c r="OX9" s="425"/>
      <c r="OY9" s="426" t="s">
        <v>202</v>
      </c>
      <c r="OZ9" s="426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>
        <v>0</v>
      </c>
      <c r="N11" s="67">
        <v>0</v>
      </c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/>
      <c r="Z11" s="74"/>
      <c r="AA11" s="71"/>
      <c r="AB11" s="67"/>
      <c r="AC11" s="74">
        <f>Y11+AA11</f>
        <v>0</v>
      </c>
      <c r="AD11" s="74">
        <f>Z11+AB11</f>
        <v>0</v>
      </c>
      <c r="AE11" s="67"/>
      <c r="AF11" s="67"/>
      <c r="AG11" s="67"/>
      <c r="AH11" s="67"/>
      <c r="AI11" s="114"/>
      <c r="AJ11" s="114"/>
      <c r="AK11" s="350">
        <v>115</v>
      </c>
      <c r="AL11" s="351">
        <v>34.5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>
        <v>32</v>
      </c>
      <c r="BF11" s="74">
        <v>4.5568</v>
      </c>
      <c r="BG11" s="361">
        <v>10</v>
      </c>
      <c r="BH11" s="362">
        <v>1.4239999999999999</v>
      </c>
      <c r="BI11" s="361">
        <v>0</v>
      </c>
      <c r="BJ11" s="362">
        <v>0</v>
      </c>
      <c r="BK11" s="264">
        <v>8</v>
      </c>
      <c r="BL11" s="74">
        <v>1.1392</v>
      </c>
      <c r="BM11" s="74"/>
      <c r="BN11" s="74"/>
      <c r="BO11" s="74"/>
      <c r="BP11" s="74"/>
      <c r="BQ11" s="74"/>
      <c r="BR11" s="74"/>
      <c r="BS11" s="263">
        <f>BE11+BG11+BI11+BK11+BM11+BO11+BQ11</f>
        <v>50</v>
      </c>
      <c r="BT11" s="74">
        <f>BF11+BH11+BJ11+BL11+BN11+BP11+BR11</f>
        <v>7.12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8</v>
      </c>
      <c r="CL11" s="269">
        <v>2</v>
      </c>
      <c r="CM11" s="298">
        <v>6.18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50</v>
      </c>
      <c r="CR11" s="300"/>
      <c r="CS11" s="300"/>
      <c r="CT11" s="274"/>
      <c r="CU11" s="359">
        <v>0</v>
      </c>
      <c r="CV11" s="172"/>
      <c r="CW11" s="301">
        <v>63.814432989690701</v>
      </c>
      <c r="CX11" s="274"/>
      <c r="CY11" s="274"/>
      <c r="CZ11" s="274"/>
      <c r="DA11" s="278">
        <f>CQ11+CS11+CU11+CW11+CY11</f>
        <v>113.8144329896907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6">
        <v>41.1</v>
      </c>
      <c r="DL11" s="346">
        <v>13.7</v>
      </c>
      <c r="DM11" s="263"/>
      <c r="DN11" s="263"/>
      <c r="DO11" s="346">
        <v>39.869999999999997</v>
      </c>
      <c r="DP11" s="346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52">
        <v>43.3</v>
      </c>
      <c r="EH11" s="353">
        <v>10.83</v>
      </c>
      <c r="EI11" s="87">
        <v>257.73</v>
      </c>
      <c r="EJ11" s="87">
        <v>64.430000000000007</v>
      </c>
      <c r="EK11" s="263">
        <v>113.4</v>
      </c>
      <c r="EL11" s="266">
        <v>28.35</v>
      </c>
      <c r="EM11" s="267"/>
      <c r="EN11" s="267"/>
      <c r="EO11" s="267"/>
      <c r="EP11" s="267"/>
      <c r="EQ11" s="74">
        <f>EE11+EG11+EI11+EK11+EM11+EO11</f>
        <v>414.43000000000006</v>
      </c>
      <c r="ER11" s="74">
        <f>EF11+EH11+EJ11+EL11</f>
        <v>103.61000000000001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7">
        <v>43</v>
      </c>
      <c r="FB11" s="268">
        <v>0</v>
      </c>
      <c r="FC11" s="106">
        <v>28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4.3</v>
      </c>
      <c r="ID11" s="269">
        <v>1.075</v>
      </c>
      <c r="IE11" s="184"/>
      <c r="IF11" s="74"/>
      <c r="IG11" s="74">
        <f>HW11+HY11+IA11+IC11+IE11</f>
        <v>4.3</v>
      </c>
      <c r="IH11" s="74">
        <f>HX11+HZ11+IB11+ID11+IF11</f>
        <v>1.075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8">
        <v>5.15</v>
      </c>
      <c r="JF11" s="348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9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73">
        <v>0</v>
      </c>
      <c r="LO11" s="75">
        <v>6.5750000000000002</v>
      </c>
      <c r="LP11" s="374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3">
        <v>0</v>
      </c>
      <c r="MN11" s="306"/>
      <c r="MO11" s="363">
        <v>0</v>
      </c>
      <c r="MP11" s="306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5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03">
        <v>0</v>
      </c>
      <c r="NR11" s="303"/>
      <c r="NS11" s="270">
        <v>0</v>
      </c>
      <c r="NT11" s="270"/>
      <c r="NU11" s="270">
        <v>0</v>
      </c>
      <c r="NV11" s="270"/>
      <c r="NW11" s="270">
        <v>0</v>
      </c>
      <c r="NX11" s="270"/>
      <c r="NY11" s="270">
        <v>0</v>
      </c>
      <c r="NZ11" s="270"/>
      <c r="OA11" s="270">
        <v>0</v>
      </c>
      <c r="OB11" s="2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63">
        <v>0</v>
      </c>
      <c r="OP11" s="303"/>
      <c r="OQ11" s="363">
        <v>0</v>
      </c>
      <c r="OR11" s="303"/>
      <c r="OS11" s="363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>
        <v>0</v>
      </c>
      <c r="N12" s="67">
        <v>0</v>
      </c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/>
      <c r="Z12" s="74"/>
      <c r="AA12" s="71"/>
      <c r="AB12" s="67"/>
      <c r="AC12" s="74">
        <f t="shared" ref="AC12:AC75" si="16">Y12+AA12</f>
        <v>0</v>
      </c>
      <c r="AD12" s="74">
        <f t="shared" ref="AD12:AD75" si="17">Z12+AB12</f>
        <v>0</v>
      </c>
      <c r="AE12" s="67"/>
      <c r="AF12" s="67"/>
      <c r="AG12" s="67"/>
      <c r="AH12" s="67"/>
      <c r="AI12" s="114"/>
      <c r="AJ12" s="114"/>
      <c r="AK12" s="350">
        <v>115</v>
      </c>
      <c r="AL12" s="351">
        <v>34.5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38"/>
      <c r="AZ12" s="74"/>
      <c r="BA12" s="74"/>
      <c r="BB12" s="74"/>
      <c r="BC12" s="74">
        <f t="shared" si="3"/>
        <v>0</v>
      </c>
      <c r="BD12" s="74">
        <f t="shared" si="4"/>
        <v>0</v>
      </c>
      <c r="BE12" s="74">
        <v>32</v>
      </c>
      <c r="BF12" s="74">
        <v>4.5568</v>
      </c>
      <c r="BG12" s="361">
        <v>10</v>
      </c>
      <c r="BH12" s="362">
        <v>1.4239999999999999</v>
      </c>
      <c r="BI12" s="361">
        <v>0</v>
      </c>
      <c r="BJ12" s="362">
        <v>0</v>
      </c>
      <c r="BK12" s="264">
        <v>8</v>
      </c>
      <c r="BL12" s="74">
        <v>1.1392</v>
      </c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50</v>
      </c>
      <c r="BT12" s="74">
        <f t="shared" ref="BT12:BT75" si="20">BF12+BH12+BJ12+BL12+BN12+BP12+BR12</f>
        <v>7.12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8</v>
      </c>
      <c r="CL12" s="269">
        <v>2</v>
      </c>
      <c r="CM12" s="298">
        <v>6.18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50</v>
      </c>
      <c r="CR12" s="300"/>
      <c r="CS12" s="300"/>
      <c r="CT12" s="274"/>
      <c r="CU12" s="359">
        <v>0</v>
      </c>
      <c r="CV12" s="172"/>
      <c r="CW12" s="301">
        <v>63.814432989690701</v>
      </c>
      <c r="CX12" s="274"/>
      <c r="CY12" s="274"/>
      <c r="CZ12" s="274"/>
      <c r="DA12" s="278">
        <f t="shared" ref="DA12:DA43" si="23">CQ12+CS12+CU12+CW12+CY12</f>
        <v>113.8144329896907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6">
        <v>41.1</v>
      </c>
      <c r="DL12" s="346">
        <v>13.7</v>
      </c>
      <c r="DM12" s="263"/>
      <c r="DN12" s="263"/>
      <c r="DO12" s="346">
        <v>39.869999999999997</v>
      </c>
      <c r="DP12" s="346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52">
        <v>43.3</v>
      </c>
      <c r="EH12" s="353">
        <v>10.83</v>
      </c>
      <c r="EI12" s="87">
        <v>257.73</v>
      </c>
      <c r="EJ12" s="87">
        <v>64.430000000000007</v>
      </c>
      <c r="EK12" s="263">
        <v>113.4</v>
      </c>
      <c r="EL12" s="266">
        <v>28.35</v>
      </c>
      <c r="EM12" s="267"/>
      <c r="EN12" s="267"/>
      <c r="EO12" s="267"/>
      <c r="EP12" s="267"/>
      <c r="EQ12" s="74">
        <f t="shared" ref="EQ12:EQ75" si="28">EE12+EG12+EI12+EK12+EM12+EO12</f>
        <v>414.43000000000006</v>
      </c>
      <c r="ER12" s="74">
        <f t="shared" ref="ER12:ER43" si="29">EF12+EH12+EJ12+EL12</f>
        <v>103.61000000000001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7">
        <v>43</v>
      </c>
      <c r="FB12" s="268">
        <v>0</v>
      </c>
      <c r="FC12" s="106">
        <v>28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/>
      <c r="HZ12" s="303"/>
      <c r="IA12" s="89"/>
      <c r="IB12" s="87"/>
      <c r="IC12" s="172">
        <v>4.3</v>
      </c>
      <c r="ID12" s="269">
        <v>1.075</v>
      </c>
      <c r="IE12" s="184"/>
      <c r="IF12" s="184"/>
      <c r="IG12" s="74">
        <f t="shared" ref="IG12:IG75" si="40">HW12+HY12+IA12+IC12+IE12</f>
        <v>4.3</v>
      </c>
      <c r="IH12" s="74">
        <f t="shared" ref="IH12:IH75" si="41">HX12+HZ12+IB12+ID12+IF12</f>
        <v>1.075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8">
        <v>5.15</v>
      </c>
      <c r="JF12" s="348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9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73">
        <v>0</v>
      </c>
      <c r="LO12" s="75">
        <v>6.5750000000000002</v>
      </c>
      <c r="LP12" s="375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3">
        <v>0</v>
      </c>
      <c r="MN12" s="306"/>
      <c r="MO12" s="363">
        <v>0</v>
      </c>
      <c r="MP12" s="306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5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03">
        <v>0</v>
      </c>
      <c r="NR12" s="303"/>
      <c r="NS12" s="270">
        <v>0</v>
      </c>
      <c r="NT12" s="270"/>
      <c r="NU12" s="270">
        <v>0</v>
      </c>
      <c r="NV12" s="270"/>
      <c r="NW12" s="270">
        <v>0</v>
      </c>
      <c r="NX12" s="270"/>
      <c r="NY12" s="270">
        <v>0</v>
      </c>
      <c r="NZ12" s="270"/>
      <c r="OA12" s="270">
        <v>0</v>
      </c>
      <c r="OB12" s="2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63">
        <v>0</v>
      </c>
      <c r="OP12" s="303"/>
      <c r="OQ12" s="363">
        <v>0</v>
      </c>
      <c r="OR12" s="303"/>
      <c r="OS12" s="363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>
        <v>0</v>
      </c>
      <c r="N13" s="67">
        <v>0</v>
      </c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/>
      <c r="Z13" s="74"/>
      <c r="AA13" s="71"/>
      <c r="AB13" s="67"/>
      <c r="AC13" s="74">
        <f t="shared" si="16"/>
        <v>0</v>
      </c>
      <c r="AD13" s="74">
        <f t="shared" si="17"/>
        <v>0</v>
      </c>
      <c r="AE13" s="67"/>
      <c r="AF13" s="67"/>
      <c r="AG13" s="67"/>
      <c r="AH13" s="67"/>
      <c r="AI13" s="114"/>
      <c r="AJ13" s="114"/>
      <c r="AK13" s="350">
        <v>115</v>
      </c>
      <c r="AL13" s="351">
        <v>34.5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>
        <v>32</v>
      </c>
      <c r="BF13" s="74">
        <v>4.5568</v>
      </c>
      <c r="BG13" s="361">
        <v>10</v>
      </c>
      <c r="BH13" s="362">
        <v>1.4239999999999999</v>
      </c>
      <c r="BI13" s="361">
        <v>0</v>
      </c>
      <c r="BJ13" s="362">
        <v>0</v>
      </c>
      <c r="BK13" s="264">
        <v>8</v>
      </c>
      <c r="BL13" s="74">
        <v>1.1392</v>
      </c>
      <c r="BM13" s="74"/>
      <c r="BN13" s="74"/>
      <c r="BO13" s="74"/>
      <c r="BP13" s="74"/>
      <c r="BQ13" s="74"/>
      <c r="BR13" s="74"/>
      <c r="BS13" s="263">
        <f t="shared" si="19"/>
        <v>50</v>
      </c>
      <c r="BT13" s="74">
        <f t="shared" si="20"/>
        <v>7.12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8</v>
      </c>
      <c r="CL13" s="269">
        <v>2</v>
      </c>
      <c r="CM13" s="298">
        <v>6.18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100</v>
      </c>
      <c r="CR13" s="300"/>
      <c r="CS13" s="300"/>
      <c r="CT13" s="274"/>
      <c r="CU13" s="359">
        <v>0</v>
      </c>
      <c r="CV13" s="172"/>
      <c r="CW13" s="301">
        <v>63.814432989690701</v>
      </c>
      <c r="CX13" s="274"/>
      <c r="CY13" s="274"/>
      <c r="CZ13" s="274"/>
      <c r="DA13" s="278">
        <f t="shared" si="23"/>
        <v>163.81443298969072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6">
        <v>41.1</v>
      </c>
      <c r="DL13" s="346">
        <v>13.7</v>
      </c>
      <c r="DM13" s="263"/>
      <c r="DN13" s="263"/>
      <c r="DO13" s="346">
        <v>39.869999999999997</v>
      </c>
      <c r="DP13" s="346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52">
        <v>43.3</v>
      </c>
      <c r="EH13" s="353">
        <v>10.83</v>
      </c>
      <c r="EI13" s="87">
        <v>257.73</v>
      </c>
      <c r="EJ13" s="87">
        <v>64.430000000000007</v>
      </c>
      <c r="EK13" s="263">
        <v>113.4</v>
      </c>
      <c r="EL13" s="266">
        <v>28.35</v>
      </c>
      <c r="EM13" s="267"/>
      <c r="EN13" s="267"/>
      <c r="EO13" s="267"/>
      <c r="EP13" s="267"/>
      <c r="EQ13" s="74">
        <f t="shared" si="28"/>
        <v>414.43000000000006</v>
      </c>
      <c r="ER13" s="74">
        <f t="shared" si="29"/>
        <v>103.61000000000001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7">
        <v>43</v>
      </c>
      <c r="FB13" s="268">
        <v>0</v>
      </c>
      <c r="FC13" s="106">
        <v>28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/>
      <c r="HZ13" s="303"/>
      <c r="IA13" s="89"/>
      <c r="IB13" s="87"/>
      <c r="IC13" s="172">
        <v>4.3</v>
      </c>
      <c r="ID13" s="269">
        <v>1.075</v>
      </c>
      <c r="IE13" s="184"/>
      <c r="IF13" s="184"/>
      <c r="IG13" s="74">
        <f t="shared" si="40"/>
        <v>4.3</v>
      </c>
      <c r="IH13" s="74">
        <f t="shared" si="41"/>
        <v>1.075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8">
        <v>5.15</v>
      </c>
      <c r="JF13" s="348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9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73">
        <v>0</v>
      </c>
      <c r="LO13" s="75">
        <v>6.5750000000000002</v>
      </c>
      <c r="LP13" s="375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3">
        <v>0</v>
      </c>
      <c r="MN13" s="306"/>
      <c r="MO13" s="363">
        <v>0</v>
      </c>
      <c r="MP13" s="306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5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03">
        <v>0</v>
      </c>
      <c r="NR13" s="303"/>
      <c r="NS13" s="270">
        <v>0</v>
      </c>
      <c r="NT13" s="270"/>
      <c r="NU13" s="270">
        <v>0</v>
      </c>
      <c r="NV13" s="270"/>
      <c r="NW13" s="270">
        <v>0</v>
      </c>
      <c r="NX13" s="270"/>
      <c r="NY13" s="270">
        <v>0</v>
      </c>
      <c r="NZ13" s="270"/>
      <c r="OA13" s="270">
        <v>0</v>
      </c>
      <c r="OB13" s="2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63">
        <v>0</v>
      </c>
      <c r="OP13" s="303"/>
      <c r="OQ13" s="363">
        <v>0</v>
      </c>
      <c r="OR13" s="303"/>
      <c r="OS13" s="363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>
        <v>0</v>
      </c>
      <c r="N14" s="67">
        <v>0</v>
      </c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/>
      <c r="Z14" s="74"/>
      <c r="AA14" s="71"/>
      <c r="AB14" s="67"/>
      <c r="AC14" s="74">
        <f t="shared" si="16"/>
        <v>0</v>
      </c>
      <c r="AD14" s="74">
        <f t="shared" si="17"/>
        <v>0</v>
      </c>
      <c r="AE14" s="67"/>
      <c r="AF14" s="67"/>
      <c r="AG14" s="67"/>
      <c r="AH14" s="67"/>
      <c r="AI14" s="114"/>
      <c r="AJ14" s="114"/>
      <c r="AK14" s="350">
        <v>115</v>
      </c>
      <c r="AL14" s="351">
        <v>34.5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>
        <v>32</v>
      </c>
      <c r="BF14" s="74">
        <v>4.5568</v>
      </c>
      <c r="BG14" s="361">
        <v>10</v>
      </c>
      <c r="BH14" s="362">
        <v>1.4239999999999999</v>
      </c>
      <c r="BI14" s="361">
        <v>0</v>
      </c>
      <c r="BJ14" s="362">
        <v>0</v>
      </c>
      <c r="BK14" s="264">
        <v>8</v>
      </c>
      <c r="BL14" s="74">
        <v>1.1392</v>
      </c>
      <c r="BM14" s="74"/>
      <c r="BN14" s="74"/>
      <c r="BO14" s="74"/>
      <c r="BP14" s="74"/>
      <c r="BQ14" s="74"/>
      <c r="BR14" s="74"/>
      <c r="BS14" s="263">
        <f t="shared" si="19"/>
        <v>50</v>
      </c>
      <c r="BT14" s="74">
        <f t="shared" si="20"/>
        <v>7.12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8</v>
      </c>
      <c r="CL14" s="269">
        <v>2</v>
      </c>
      <c r="CM14" s="298">
        <v>6.18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100</v>
      </c>
      <c r="CR14" s="300"/>
      <c r="CS14" s="300"/>
      <c r="CT14" s="274"/>
      <c r="CU14" s="359">
        <v>0</v>
      </c>
      <c r="CV14" s="172"/>
      <c r="CW14" s="301">
        <v>63.814432989690701</v>
      </c>
      <c r="CX14" s="274"/>
      <c r="CY14" s="274"/>
      <c r="CZ14" s="274"/>
      <c r="DA14" s="278">
        <f t="shared" si="23"/>
        <v>163.81443298969072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6">
        <v>41.1</v>
      </c>
      <c r="DL14" s="346">
        <v>13.7</v>
      </c>
      <c r="DM14" s="263"/>
      <c r="DN14" s="263"/>
      <c r="DO14" s="346">
        <v>39.869999999999997</v>
      </c>
      <c r="DP14" s="346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52">
        <v>43.3</v>
      </c>
      <c r="EH14" s="353">
        <v>10.83</v>
      </c>
      <c r="EI14" s="87">
        <v>257.73</v>
      </c>
      <c r="EJ14" s="87">
        <v>64.430000000000007</v>
      </c>
      <c r="EK14" s="263">
        <v>113.4</v>
      </c>
      <c r="EL14" s="266">
        <v>28.35</v>
      </c>
      <c r="EM14" s="267"/>
      <c r="EN14" s="267"/>
      <c r="EO14" s="267"/>
      <c r="EP14" s="267"/>
      <c r="EQ14" s="74">
        <f t="shared" si="28"/>
        <v>414.43000000000006</v>
      </c>
      <c r="ER14" s="74">
        <f t="shared" si="29"/>
        <v>103.61000000000001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7">
        <v>43</v>
      </c>
      <c r="FB14" s="268">
        <v>0</v>
      </c>
      <c r="FC14" s="106">
        <v>28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/>
      <c r="HZ14" s="303"/>
      <c r="IA14" s="89"/>
      <c r="IB14" s="87"/>
      <c r="IC14" s="172">
        <v>4.3</v>
      </c>
      <c r="ID14" s="269">
        <v>1.075</v>
      </c>
      <c r="IE14" s="184"/>
      <c r="IF14" s="184"/>
      <c r="IG14" s="74">
        <f t="shared" si="40"/>
        <v>4.3</v>
      </c>
      <c r="IH14" s="74">
        <f t="shared" si="41"/>
        <v>1.075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8">
        <v>5.15</v>
      </c>
      <c r="JF14" s="348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9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73">
        <v>0</v>
      </c>
      <c r="LO14" s="75">
        <v>6.5750000000000002</v>
      </c>
      <c r="LP14" s="375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3">
        <v>0</v>
      </c>
      <c r="MN14" s="306"/>
      <c r="MO14" s="363">
        <v>0</v>
      </c>
      <c r="MP14" s="306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5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03">
        <v>0</v>
      </c>
      <c r="NR14" s="303"/>
      <c r="NS14" s="270">
        <v>0</v>
      </c>
      <c r="NT14" s="270"/>
      <c r="NU14" s="270">
        <v>0</v>
      </c>
      <c r="NV14" s="270"/>
      <c r="NW14" s="270">
        <v>0</v>
      </c>
      <c r="NX14" s="270"/>
      <c r="NY14" s="270">
        <v>0</v>
      </c>
      <c r="NZ14" s="270"/>
      <c r="OA14" s="270">
        <v>0</v>
      </c>
      <c r="OB14" s="2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63">
        <v>0</v>
      </c>
      <c r="OP14" s="303"/>
      <c r="OQ14" s="363">
        <v>0</v>
      </c>
      <c r="OR14" s="303"/>
      <c r="OS14" s="363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>
        <v>0</v>
      </c>
      <c r="N15" s="67">
        <v>0</v>
      </c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/>
      <c r="Z15" s="74"/>
      <c r="AA15" s="71"/>
      <c r="AB15" s="67"/>
      <c r="AC15" s="74">
        <f t="shared" si="16"/>
        <v>0</v>
      </c>
      <c r="AD15" s="74">
        <f t="shared" si="17"/>
        <v>0</v>
      </c>
      <c r="AE15" s="67"/>
      <c r="AF15" s="67"/>
      <c r="AG15" s="67"/>
      <c r="AH15" s="67"/>
      <c r="AI15" s="114"/>
      <c r="AJ15" s="114"/>
      <c r="AK15" s="350">
        <v>115</v>
      </c>
      <c r="AL15" s="351">
        <v>34.5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115</v>
      </c>
      <c r="AV15" s="70">
        <f t="shared" si="2"/>
        <v>34.5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>
        <v>32</v>
      </c>
      <c r="BF15" s="74">
        <v>4.5568</v>
      </c>
      <c r="BG15" s="361">
        <v>10</v>
      </c>
      <c r="BH15" s="362">
        <v>1.4239999999999999</v>
      </c>
      <c r="BI15" s="361">
        <v>0</v>
      </c>
      <c r="BJ15" s="362">
        <v>0</v>
      </c>
      <c r="BK15" s="264">
        <v>8</v>
      </c>
      <c r="BL15" s="74">
        <v>1.1392</v>
      </c>
      <c r="BM15" s="74"/>
      <c r="BN15" s="74"/>
      <c r="BO15" s="74"/>
      <c r="BP15" s="74"/>
      <c r="BQ15" s="74"/>
      <c r="BR15" s="74"/>
      <c r="BS15" s="263">
        <f t="shared" si="19"/>
        <v>50</v>
      </c>
      <c r="BT15" s="74">
        <f t="shared" si="20"/>
        <v>7.12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8</v>
      </c>
      <c r="CL15" s="269">
        <v>2</v>
      </c>
      <c r="CM15" s="298">
        <v>6.18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130</v>
      </c>
      <c r="CR15" s="300"/>
      <c r="CS15" s="300"/>
      <c r="CT15" s="274"/>
      <c r="CU15" s="359">
        <v>0</v>
      </c>
      <c r="CV15" s="172"/>
      <c r="CW15" s="301">
        <v>63.814432989690701</v>
      </c>
      <c r="CX15" s="274"/>
      <c r="CY15" s="274"/>
      <c r="CZ15" s="274"/>
      <c r="DA15" s="278">
        <f t="shared" si="23"/>
        <v>193.81443298969072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6">
        <v>41.1</v>
      </c>
      <c r="DL15" s="346">
        <v>13.7</v>
      </c>
      <c r="DM15" s="263"/>
      <c r="DN15" s="263"/>
      <c r="DO15" s="346">
        <v>39.869999999999997</v>
      </c>
      <c r="DP15" s="346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52">
        <v>43.3</v>
      </c>
      <c r="EH15" s="353">
        <v>10.83</v>
      </c>
      <c r="EI15" s="87">
        <v>257.73</v>
      </c>
      <c r="EJ15" s="87">
        <v>64.430000000000007</v>
      </c>
      <c r="EK15" s="263">
        <v>113.4</v>
      </c>
      <c r="EL15" s="266">
        <v>28.35</v>
      </c>
      <c r="EM15" s="267"/>
      <c r="EN15" s="267"/>
      <c r="EO15" s="267"/>
      <c r="EP15" s="267"/>
      <c r="EQ15" s="74">
        <f t="shared" si="28"/>
        <v>414.43000000000006</v>
      </c>
      <c r="ER15" s="74">
        <f t="shared" si="29"/>
        <v>103.61000000000001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7">
        <v>43</v>
      </c>
      <c r="FB15" s="268">
        <v>0</v>
      </c>
      <c r="FC15" s="106">
        <v>28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/>
      <c r="HZ15" s="303"/>
      <c r="IA15" s="89"/>
      <c r="IB15" s="87"/>
      <c r="IC15" s="172">
        <v>4.3</v>
      </c>
      <c r="ID15" s="269">
        <v>1.075</v>
      </c>
      <c r="IE15" s="184"/>
      <c r="IF15" s="184"/>
      <c r="IG15" s="74">
        <f t="shared" si="40"/>
        <v>4.3</v>
      </c>
      <c r="IH15" s="74">
        <f t="shared" si="41"/>
        <v>1.075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8">
        <v>5.15</v>
      </c>
      <c r="JF15" s="348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9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73">
        <v>0</v>
      </c>
      <c r="LO15" s="75">
        <v>6.5750000000000002</v>
      </c>
      <c r="LP15" s="375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3">
        <v>0</v>
      </c>
      <c r="MN15" s="306"/>
      <c r="MO15" s="363">
        <v>0</v>
      </c>
      <c r="MP15" s="306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5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03">
        <v>0</v>
      </c>
      <c r="NR15" s="303"/>
      <c r="NS15" s="270">
        <v>0</v>
      </c>
      <c r="NT15" s="270"/>
      <c r="NU15" s="270">
        <v>0</v>
      </c>
      <c r="NV15" s="270"/>
      <c r="NW15" s="270">
        <v>0</v>
      </c>
      <c r="NX15" s="270"/>
      <c r="NY15" s="270">
        <v>0</v>
      </c>
      <c r="NZ15" s="270"/>
      <c r="OA15" s="270">
        <v>0</v>
      </c>
      <c r="OB15" s="2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63">
        <v>0</v>
      </c>
      <c r="OP15" s="303"/>
      <c r="OQ15" s="363">
        <v>0</v>
      </c>
      <c r="OR15" s="303"/>
      <c r="OS15" s="363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>
        <v>0</v>
      </c>
      <c r="N16" s="67">
        <v>0</v>
      </c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/>
      <c r="Z16" s="74"/>
      <c r="AA16" s="71"/>
      <c r="AB16" s="67"/>
      <c r="AC16" s="74">
        <f t="shared" si="16"/>
        <v>0</v>
      </c>
      <c r="AD16" s="74">
        <f t="shared" si="17"/>
        <v>0</v>
      </c>
      <c r="AE16" s="67"/>
      <c r="AF16" s="67"/>
      <c r="AG16" s="67"/>
      <c r="AH16" s="67"/>
      <c r="AI16" s="114"/>
      <c r="AJ16" s="114"/>
      <c r="AK16" s="350">
        <v>115</v>
      </c>
      <c r="AL16" s="351">
        <v>34.5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115</v>
      </c>
      <c r="AV16" s="70">
        <f t="shared" si="2"/>
        <v>34.5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>
        <v>32</v>
      </c>
      <c r="BF16" s="74">
        <v>4.5568</v>
      </c>
      <c r="BG16" s="361">
        <v>10</v>
      </c>
      <c r="BH16" s="362">
        <v>1.4239999999999999</v>
      </c>
      <c r="BI16" s="361">
        <v>0</v>
      </c>
      <c r="BJ16" s="362">
        <v>0</v>
      </c>
      <c r="BK16" s="264">
        <v>8</v>
      </c>
      <c r="BL16" s="74">
        <v>1.1392</v>
      </c>
      <c r="BM16" s="74"/>
      <c r="BN16" s="74"/>
      <c r="BO16" s="74"/>
      <c r="BP16" s="74"/>
      <c r="BQ16" s="74"/>
      <c r="BR16" s="74"/>
      <c r="BS16" s="263">
        <f t="shared" si="19"/>
        <v>50</v>
      </c>
      <c r="BT16" s="74">
        <f t="shared" si="20"/>
        <v>7.12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8</v>
      </c>
      <c r="CL16" s="269">
        <v>2</v>
      </c>
      <c r="CM16" s="298">
        <v>6.18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130</v>
      </c>
      <c r="CR16" s="300"/>
      <c r="CS16" s="300"/>
      <c r="CT16" s="274"/>
      <c r="CU16" s="359">
        <v>0</v>
      </c>
      <c r="CV16" s="172"/>
      <c r="CW16" s="301">
        <v>63.814432989690701</v>
      </c>
      <c r="CX16" s="274"/>
      <c r="CY16" s="274"/>
      <c r="CZ16" s="274"/>
      <c r="DA16" s="278">
        <f t="shared" si="23"/>
        <v>193.81443298969072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6">
        <v>41.1</v>
      </c>
      <c r="DL16" s="346">
        <v>13.7</v>
      </c>
      <c r="DM16" s="263"/>
      <c r="DN16" s="263"/>
      <c r="DO16" s="346">
        <v>39.869999999999997</v>
      </c>
      <c r="DP16" s="346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52">
        <v>43.3</v>
      </c>
      <c r="EH16" s="353">
        <v>10.83</v>
      </c>
      <c r="EI16" s="87">
        <v>257.73</v>
      </c>
      <c r="EJ16" s="87">
        <v>64.430000000000007</v>
      </c>
      <c r="EK16" s="263">
        <v>113.4</v>
      </c>
      <c r="EL16" s="266">
        <v>28.35</v>
      </c>
      <c r="EM16" s="267"/>
      <c r="EN16" s="267"/>
      <c r="EO16" s="267"/>
      <c r="EP16" s="267"/>
      <c r="EQ16" s="74">
        <f t="shared" si="28"/>
        <v>414.43000000000006</v>
      </c>
      <c r="ER16" s="74">
        <f t="shared" si="29"/>
        <v>103.61000000000001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7">
        <v>43</v>
      </c>
      <c r="FB16" s="268">
        <v>0</v>
      </c>
      <c r="FC16" s="106">
        <v>28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/>
      <c r="HZ16" s="303"/>
      <c r="IA16" s="89"/>
      <c r="IB16" s="87"/>
      <c r="IC16" s="172">
        <v>4.3</v>
      </c>
      <c r="ID16" s="269">
        <v>1.075</v>
      </c>
      <c r="IE16" s="184"/>
      <c r="IF16" s="184"/>
      <c r="IG16" s="74">
        <f t="shared" si="40"/>
        <v>4.3</v>
      </c>
      <c r="IH16" s="74">
        <f t="shared" si="41"/>
        <v>1.075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8">
        <v>5.15</v>
      </c>
      <c r="JF16" s="348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9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73">
        <v>0</v>
      </c>
      <c r="LO16" s="75">
        <v>6.5750000000000002</v>
      </c>
      <c r="LP16" s="375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3">
        <v>0</v>
      </c>
      <c r="MN16" s="306"/>
      <c r="MO16" s="363">
        <v>0</v>
      </c>
      <c r="MP16" s="306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5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03">
        <v>0</v>
      </c>
      <c r="NR16" s="303"/>
      <c r="NS16" s="270">
        <v>0</v>
      </c>
      <c r="NT16" s="270"/>
      <c r="NU16" s="270">
        <v>0</v>
      </c>
      <c r="NV16" s="270"/>
      <c r="NW16" s="270">
        <v>0</v>
      </c>
      <c r="NX16" s="270"/>
      <c r="NY16" s="270">
        <v>0</v>
      </c>
      <c r="NZ16" s="270"/>
      <c r="OA16" s="270">
        <v>0</v>
      </c>
      <c r="OB16" s="2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63">
        <v>0</v>
      </c>
      <c r="OP16" s="303"/>
      <c r="OQ16" s="363">
        <v>0</v>
      </c>
      <c r="OR16" s="303"/>
      <c r="OS16" s="363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>
        <v>0</v>
      </c>
      <c r="N17" s="67">
        <v>0</v>
      </c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/>
      <c r="Z17" s="74"/>
      <c r="AA17" s="71"/>
      <c r="AB17" s="67"/>
      <c r="AC17" s="74">
        <f t="shared" si="16"/>
        <v>0</v>
      </c>
      <c r="AD17" s="74">
        <f t="shared" si="17"/>
        <v>0</v>
      </c>
      <c r="AE17" s="67"/>
      <c r="AF17" s="67"/>
      <c r="AG17" s="67"/>
      <c r="AH17" s="67"/>
      <c r="AI17" s="114"/>
      <c r="AJ17" s="114"/>
      <c r="AK17" s="350">
        <v>115</v>
      </c>
      <c r="AL17" s="351">
        <v>34.5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115</v>
      </c>
      <c r="AV17" s="70">
        <f t="shared" si="2"/>
        <v>34.5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>
        <v>32</v>
      </c>
      <c r="BF17" s="74">
        <v>4.5568</v>
      </c>
      <c r="BG17" s="361">
        <v>10</v>
      </c>
      <c r="BH17" s="362">
        <v>1.4239999999999999</v>
      </c>
      <c r="BI17" s="361">
        <v>0</v>
      </c>
      <c r="BJ17" s="362">
        <v>0</v>
      </c>
      <c r="BK17" s="264">
        <v>8</v>
      </c>
      <c r="BL17" s="74">
        <v>1.1392</v>
      </c>
      <c r="BM17" s="74"/>
      <c r="BN17" s="74"/>
      <c r="BO17" s="74"/>
      <c r="BP17" s="74"/>
      <c r="BQ17" s="74"/>
      <c r="BR17" s="74"/>
      <c r="BS17" s="263">
        <f t="shared" si="19"/>
        <v>50</v>
      </c>
      <c r="BT17" s="74">
        <f t="shared" si="20"/>
        <v>7.12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8</v>
      </c>
      <c r="CL17" s="269">
        <v>2</v>
      </c>
      <c r="CM17" s="298">
        <v>6.18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160</v>
      </c>
      <c r="CR17" s="300"/>
      <c r="CS17" s="300"/>
      <c r="CT17" s="274"/>
      <c r="CU17" s="359">
        <v>0</v>
      </c>
      <c r="CV17" s="172"/>
      <c r="CW17" s="301">
        <v>63.814432989690701</v>
      </c>
      <c r="CX17" s="274"/>
      <c r="CY17" s="274"/>
      <c r="CZ17" s="274"/>
      <c r="DA17" s="278">
        <f t="shared" si="23"/>
        <v>223.81443298969072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6">
        <v>41.1</v>
      </c>
      <c r="DL17" s="346">
        <v>13.7</v>
      </c>
      <c r="DM17" s="263"/>
      <c r="DN17" s="263"/>
      <c r="DO17" s="346">
        <v>39.869999999999997</v>
      </c>
      <c r="DP17" s="346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52">
        <v>43.3</v>
      </c>
      <c r="EH17" s="353">
        <v>10.83</v>
      </c>
      <c r="EI17" s="87">
        <v>257.73</v>
      </c>
      <c r="EJ17" s="87">
        <v>64.430000000000007</v>
      </c>
      <c r="EK17" s="263">
        <v>113.4</v>
      </c>
      <c r="EL17" s="266">
        <v>28.35</v>
      </c>
      <c r="EM17" s="267"/>
      <c r="EN17" s="267"/>
      <c r="EO17" s="267"/>
      <c r="EP17" s="267"/>
      <c r="EQ17" s="74">
        <f t="shared" si="28"/>
        <v>414.43000000000006</v>
      </c>
      <c r="ER17" s="74">
        <f t="shared" si="29"/>
        <v>103.61000000000001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7">
        <v>43</v>
      </c>
      <c r="FB17" s="268">
        <v>0</v>
      </c>
      <c r="FC17" s="106">
        <v>28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/>
      <c r="HZ17" s="303"/>
      <c r="IA17" s="89"/>
      <c r="IB17" s="87"/>
      <c r="IC17" s="172">
        <v>4.3</v>
      </c>
      <c r="ID17" s="269">
        <v>1.075</v>
      </c>
      <c r="IE17" s="184"/>
      <c r="IF17" s="184"/>
      <c r="IG17" s="74">
        <f t="shared" si="40"/>
        <v>4.3</v>
      </c>
      <c r="IH17" s="74">
        <f t="shared" si="41"/>
        <v>1.075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8">
        <v>5.15</v>
      </c>
      <c r="JF17" s="348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9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73">
        <v>0</v>
      </c>
      <c r="LO17" s="75">
        <v>6.5750000000000002</v>
      </c>
      <c r="LP17" s="375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3">
        <v>0</v>
      </c>
      <c r="MN17" s="306"/>
      <c r="MO17" s="363">
        <v>0</v>
      </c>
      <c r="MP17" s="306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5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03">
        <v>0</v>
      </c>
      <c r="NR17" s="303"/>
      <c r="NS17" s="270">
        <v>0</v>
      </c>
      <c r="NT17" s="270"/>
      <c r="NU17" s="270">
        <v>0</v>
      </c>
      <c r="NV17" s="270"/>
      <c r="NW17" s="270">
        <v>0</v>
      </c>
      <c r="NX17" s="270"/>
      <c r="NY17" s="270">
        <v>0</v>
      </c>
      <c r="NZ17" s="270"/>
      <c r="OA17" s="270">
        <v>0</v>
      </c>
      <c r="OB17" s="2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63">
        <v>0</v>
      </c>
      <c r="OP17" s="303"/>
      <c r="OQ17" s="363">
        <v>0</v>
      </c>
      <c r="OR17" s="303"/>
      <c r="OS17" s="363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>
        <v>0</v>
      </c>
      <c r="N18" s="67">
        <v>0</v>
      </c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/>
      <c r="Z18" s="74"/>
      <c r="AA18" s="71"/>
      <c r="AB18" s="67"/>
      <c r="AC18" s="74">
        <f t="shared" si="16"/>
        <v>0</v>
      </c>
      <c r="AD18" s="74">
        <f t="shared" si="17"/>
        <v>0</v>
      </c>
      <c r="AE18" s="67"/>
      <c r="AF18" s="67"/>
      <c r="AG18" s="67"/>
      <c r="AH18" s="67"/>
      <c r="AI18" s="114"/>
      <c r="AJ18" s="114"/>
      <c r="AK18" s="350">
        <v>115</v>
      </c>
      <c r="AL18" s="351">
        <v>34.5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115</v>
      </c>
      <c r="AV18" s="70">
        <f t="shared" si="2"/>
        <v>34.5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>
        <v>32</v>
      </c>
      <c r="BF18" s="74">
        <v>4.5568</v>
      </c>
      <c r="BG18" s="361">
        <v>10</v>
      </c>
      <c r="BH18" s="362">
        <v>1.4239999999999999</v>
      </c>
      <c r="BI18" s="361">
        <v>0</v>
      </c>
      <c r="BJ18" s="362">
        <v>0</v>
      </c>
      <c r="BK18" s="264">
        <v>8</v>
      </c>
      <c r="BL18" s="74">
        <v>1.1392</v>
      </c>
      <c r="BM18" s="74"/>
      <c r="BN18" s="74"/>
      <c r="BO18" s="74"/>
      <c r="BP18" s="74"/>
      <c r="BQ18" s="74"/>
      <c r="BR18" s="74"/>
      <c r="BS18" s="263">
        <f t="shared" si="19"/>
        <v>50</v>
      </c>
      <c r="BT18" s="74">
        <f t="shared" si="20"/>
        <v>7.12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8</v>
      </c>
      <c r="CL18" s="269">
        <v>2</v>
      </c>
      <c r="CM18" s="298">
        <v>6.18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160</v>
      </c>
      <c r="CR18" s="300"/>
      <c r="CS18" s="300"/>
      <c r="CT18" s="274"/>
      <c r="CU18" s="359">
        <v>0</v>
      </c>
      <c r="CV18" s="172"/>
      <c r="CW18" s="301">
        <v>63.814432989690701</v>
      </c>
      <c r="CX18" s="274"/>
      <c r="CY18" s="274"/>
      <c r="CZ18" s="274"/>
      <c r="DA18" s="278">
        <f t="shared" si="23"/>
        <v>223.81443298969072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6">
        <v>41.1</v>
      </c>
      <c r="DL18" s="346">
        <v>13.7</v>
      </c>
      <c r="DM18" s="263"/>
      <c r="DN18" s="263"/>
      <c r="DO18" s="346">
        <v>39.869999999999997</v>
      </c>
      <c r="DP18" s="346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52">
        <v>43.3</v>
      </c>
      <c r="EH18" s="353">
        <v>10.83</v>
      </c>
      <c r="EI18" s="87">
        <v>257.73</v>
      </c>
      <c r="EJ18" s="87">
        <v>64.430000000000007</v>
      </c>
      <c r="EK18" s="263">
        <v>113.4</v>
      </c>
      <c r="EL18" s="266">
        <v>28.35</v>
      </c>
      <c r="EM18" s="267"/>
      <c r="EN18" s="267"/>
      <c r="EO18" s="267"/>
      <c r="EP18" s="267"/>
      <c r="EQ18" s="74">
        <f t="shared" si="28"/>
        <v>414.43000000000006</v>
      </c>
      <c r="ER18" s="74">
        <f t="shared" si="29"/>
        <v>103.61000000000001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7">
        <v>43</v>
      </c>
      <c r="FB18" s="268">
        <v>0</v>
      </c>
      <c r="FC18" s="106">
        <v>28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/>
      <c r="HZ18" s="303"/>
      <c r="IA18" s="89"/>
      <c r="IB18" s="87"/>
      <c r="IC18" s="172">
        <v>4.3</v>
      </c>
      <c r="ID18" s="269">
        <v>1.075</v>
      </c>
      <c r="IE18" s="184"/>
      <c r="IF18" s="184"/>
      <c r="IG18" s="74">
        <f t="shared" si="40"/>
        <v>4.3</v>
      </c>
      <c r="IH18" s="74">
        <f t="shared" si="41"/>
        <v>1.075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8">
        <v>5.15</v>
      </c>
      <c r="JF18" s="348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9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73">
        <v>0</v>
      </c>
      <c r="LO18" s="75">
        <v>6.5750000000000002</v>
      </c>
      <c r="LP18" s="375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3">
        <v>0</v>
      </c>
      <c r="MN18" s="306"/>
      <c r="MO18" s="363">
        <v>0</v>
      </c>
      <c r="MP18" s="306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5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03">
        <v>0</v>
      </c>
      <c r="NR18" s="303"/>
      <c r="NS18" s="270">
        <v>0</v>
      </c>
      <c r="NT18" s="270"/>
      <c r="NU18" s="270">
        <v>0</v>
      </c>
      <c r="NV18" s="270"/>
      <c r="NW18" s="270">
        <v>0</v>
      </c>
      <c r="NX18" s="270"/>
      <c r="NY18" s="270">
        <v>0</v>
      </c>
      <c r="NZ18" s="270"/>
      <c r="OA18" s="270">
        <v>0</v>
      </c>
      <c r="OB18" s="2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63">
        <v>0</v>
      </c>
      <c r="OP18" s="303"/>
      <c r="OQ18" s="363">
        <v>0</v>
      </c>
      <c r="OR18" s="303"/>
      <c r="OS18" s="363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>
        <v>0</v>
      </c>
      <c r="N19" s="67">
        <v>0</v>
      </c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/>
      <c r="Z19" s="74"/>
      <c r="AA19" s="71"/>
      <c r="AB19" s="67"/>
      <c r="AC19" s="74">
        <f t="shared" si="16"/>
        <v>0</v>
      </c>
      <c r="AD19" s="74">
        <f t="shared" si="17"/>
        <v>0</v>
      </c>
      <c r="AE19" s="67"/>
      <c r="AF19" s="67"/>
      <c r="AG19" s="67"/>
      <c r="AH19" s="67"/>
      <c r="AI19" s="114"/>
      <c r="AJ19" s="114"/>
      <c r="AK19" s="350">
        <v>115</v>
      </c>
      <c r="AL19" s="351">
        <v>34.5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115</v>
      </c>
      <c r="AV19" s="70">
        <f t="shared" si="2"/>
        <v>34.5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>
        <v>32</v>
      </c>
      <c r="BF19" s="74">
        <v>4.5568</v>
      </c>
      <c r="BG19" s="361">
        <v>10</v>
      </c>
      <c r="BH19" s="362">
        <v>1.4239999999999999</v>
      </c>
      <c r="BI19" s="361">
        <v>0</v>
      </c>
      <c r="BJ19" s="362">
        <v>0</v>
      </c>
      <c r="BK19" s="264">
        <v>8</v>
      </c>
      <c r="BL19" s="74">
        <v>1.1392</v>
      </c>
      <c r="BM19" s="74"/>
      <c r="BN19" s="74"/>
      <c r="BO19" s="74"/>
      <c r="BP19" s="74"/>
      <c r="BQ19" s="74"/>
      <c r="BR19" s="74"/>
      <c r="BS19" s="263">
        <f t="shared" si="19"/>
        <v>50</v>
      </c>
      <c r="BT19" s="74">
        <f t="shared" si="20"/>
        <v>7.12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8</v>
      </c>
      <c r="CL19" s="269">
        <v>2</v>
      </c>
      <c r="CM19" s="298">
        <v>6.18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180</v>
      </c>
      <c r="CR19" s="300"/>
      <c r="CS19" s="300"/>
      <c r="CT19" s="274"/>
      <c r="CU19" s="359">
        <v>0</v>
      </c>
      <c r="CV19" s="172"/>
      <c r="CW19" s="301">
        <v>63.814432989690701</v>
      </c>
      <c r="CX19" s="274"/>
      <c r="CY19" s="274"/>
      <c r="CZ19" s="274"/>
      <c r="DA19" s="278">
        <f t="shared" si="23"/>
        <v>243.81443298969072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6">
        <v>41.1</v>
      </c>
      <c r="DL19" s="346">
        <v>13.7</v>
      </c>
      <c r="DM19" s="263"/>
      <c r="DN19" s="263"/>
      <c r="DO19" s="346">
        <v>39.869999999999997</v>
      </c>
      <c r="DP19" s="346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52">
        <v>43.3</v>
      </c>
      <c r="EH19" s="353">
        <v>10.83</v>
      </c>
      <c r="EI19" s="87">
        <v>257.73</v>
      </c>
      <c r="EJ19" s="87">
        <v>64.430000000000007</v>
      </c>
      <c r="EK19" s="263">
        <v>113.4</v>
      </c>
      <c r="EL19" s="266">
        <v>28.35</v>
      </c>
      <c r="EM19" s="267"/>
      <c r="EN19" s="267"/>
      <c r="EO19" s="267"/>
      <c r="EP19" s="267"/>
      <c r="EQ19" s="74">
        <f t="shared" si="28"/>
        <v>414.43000000000006</v>
      </c>
      <c r="ER19" s="74">
        <f t="shared" si="29"/>
        <v>103.61000000000001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7">
        <v>43</v>
      </c>
      <c r="FB19" s="268">
        <v>0</v>
      </c>
      <c r="FC19" s="106">
        <v>28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/>
      <c r="HZ19" s="303"/>
      <c r="IA19" s="89"/>
      <c r="IB19" s="87"/>
      <c r="IC19" s="172">
        <v>4.3</v>
      </c>
      <c r="ID19" s="269">
        <v>1.075</v>
      </c>
      <c r="IE19" s="184"/>
      <c r="IF19" s="184"/>
      <c r="IG19" s="74">
        <f t="shared" si="40"/>
        <v>4.3</v>
      </c>
      <c r="IH19" s="74">
        <f t="shared" si="41"/>
        <v>1.075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8">
        <v>5.15</v>
      </c>
      <c r="JF19" s="348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9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73">
        <v>0</v>
      </c>
      <c r="LO19" s="75">
        <v>6.5750000000000002</v>
      </c>
      <c r="LP19" s="375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3">
        <v>0</v>
      </c>
      <c r="MN19" s="306"/>
      <c r="MO19" s="363">
        <v>0</v>
      </c>
      <c r="MP19" s="306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5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03">
        <v>0</v>
      </c>
      <c r="NR19" s="303"/>
      <c r="NS19" s="270">
        <v>0</v>
      </c>
      <c r="NT19" s="270"/>
      <c r="NU19" s="270">
        <v>0</v>
      </c>
      <c r="NV19" s="270"/>
      <c r="NW19" s="270">
        <v>0</v>
      </c>
      <c r="NX19" s="270"/>
      <c r="NY19" s="270">
        <v>0</v>
      </c>
      <c r="NZ19" s="270"/>
      <c r="OA19" s="270">
        <v>0</v>
      </c>
      <c r="OB19" s="2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63">
        <v>0</v>
      </c>
      <c r="OP19" s="303"/>
      <c r="OQ19" s="363">
        <v>0</v>
      </c>
      <c r="OR19" s="303"/>
      <c r="OS19" s="363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>
        <v>0</v>
      </c>
      <c r="N20" s="67">
        <v>0</v>
      </c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/>
      <c r="Z20" s="74"/>
      <c r="AA20" s="71"/>
      <c r="AB20" s="67"/>
      <c r="AC20" s="74">
        <f t="shared" si="16"/>
        <v>0</v>
      </c>
      <c r="AD20" s="74">
        <f t="shared" si="17"/>
        <v>0</v>
      </c>
      <c r="AE20" s="67"/>
      <c r="AF20" s="67"/>
      <c r="AG20" s="67"/>
      <c r="AH20" s="67"/>
      <c r="AI20" s="114"/>
      <c r="AJ20" s="114"/>
      <c r="AK20" s="350">
        <v>115</v>
      </c>
      <c r="AL20" s="351">
        <v>34.5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115</v>
      </c>
      <c r="AV20" s="70">
        <f t="shared" si="2"/>
        <v>34.5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>
        <v>32</v>
      </c>
      <c r="BF20" s="74">
        <v>4.5568</v>
      </c>
      <c r="BG20" s="361">
        <v>10</v>
      </c>
      <c r="BH20" s="362">
        <v>1.4239999999999999</v>
      </c>
      <c r="BI20" s="361">
        <v>0</v>
      </c>
      <c r="BJ20" s="362">
        <v>0</v>
      </c>
      <c r="BK20" s="264">
        <v>8</v>
      </c>
      <c r="BL20" s="74">
        <v>1.1392</v>
      </c>
      <c r="BM20" s="74"/>
      <c r="BN20" s="74"/>
      <c r="BO20" s="74"/>
      <c r="BP20" s="74"/>
      <c r="BQ20" s="74"/>
      <c r="BR20" s="74"/>
      <c r="BS20" s="263">
        <f t="shared" si="19"/>
        <v>50</v>
      </c>
      <c r="BT20" s="74">
        <f t="shared" si="20"/>
        <v>7.12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8</v>
      </c>
      <c r="CL20" s="269">
        <v>2</v>
      </c>
      <c r="CM20" s="298">
        <v>6.18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210</v>
      </c>
      <c r="CR20" s="300"/>
      <c r="CS20" s="300"/>
      <c r="CT20" s="274"/>
      <c r="CU20" s="359">
        <v>0</v>
      </c>
      <c r="CV20" s="172"/>
      <c r="CW20" s="301">
        <v>63.814432989690701</v>
      </c>
      <c r="CX20" s="274"/>
      <c r="CY20" s="274"/>
      <c r="CZ20" s="274"/>
      <c r="DA20" s="278">
        <f t="shared" si="23"/>
        <v>273.81443298969072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6">
        <v>41.1</v>
      </c>
      <c r="DL20" s="346">
        <v>13.7</v>
      </c>
      <c r="DM20" s="263"/>
      <c r="DN20" s="263"/>
      <c r="DO20" s="346">
        <v>39.869999999999997</v>
      </c>
      <c r="DP20" s="346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52">
        <v>43.3</v>
      </c>
      <c r="EH20" s="353">
        <v>10.83</v>
      </c>
      <c r="EI20" s="87">
        <v>257.73</v>
      </c>
      <c r="EJ20" s="87">
        <v>64.430000000000007</v>
      </c>
      <c r="EK20" s="263">
        <v>113.4</v>
      </c>
      <c r="EL20" s="266">
        <v>28.35</v>
      </c>
      <c r="EM20" s="267"/>
      <c r="EN20" s="267"/>
      <c r="EO20" s="267"/>
      <c r="EP20" s="267"/>
      <c r="EQ20" s="74">
        <f t="shared" si="28"/>
        <v>414.43000000000006</v>
      </c>
      <c r="ER20" s="74">
        <f t="shared" si="29"/>
        <v>103.61000000000001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7">
        <v>43</v>
      </c>
      <c r="FB20" s="268">
        <v>0</v>
      </c>
      <c r="FC20" s="106">
        <v>28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/>
      <c r="HZ20" s="303"/>
      <c r="IA20" s="89"/>
      <c r="IB20" s="87"/>
      <c r="IC20" s="172">
        <v>4.3</v>
      </c>
      <c r="ID20" s="269">
        <v>1.075</v>
      </c>
      <c r="IE20" s="184"/>
      <c r="IF20" s="184"/>
      <c r="IG20" s="74">
        <f t="shared" si="40"/>
        <v>4.3</v>
      </c>
      <c r="IH20" s="74">
        <f t="shared" si="41"/>
        <v>1.075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8">
        <v>5.15</v>
      </c>
      <c r="JF20" s="348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9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73">
        <v>0</v>
      </c>
      <c r="LO20" s="75">
        <v>6.5750000000000002</v>
      </c>
      <c r="LP20" s="375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3">
        <v>0</v>
      </c>
      <c r="MN20" s="306"/>
      <c r="MO20" s="363">
        <v>0</v>
      </c>
      <c r="MP20" s="306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5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03">
        <v>0</v>
      </c>
      <c r="NR20" s="303"/>
      <c r="NS20" s="270">
        <v>0</v>
      </c>
      <c r="NT20" s="270"/>
      <c r="NU20" s="270">
        <v>0</v>
      </c>
      <c r="NV20" s="270"/>
      <c r="NW20" s="270">
        <v>0</v>
      </c>
      <c r="NX20" s="270"/>
      <c r="NY20" s="270">
        <v>0</v>
      </c>
      <c r="NZ20" s="270"/>
      <c r="OA20" s="270">
        <v>0</v>
      </c>
      <c r="OB20" s="2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63">
        <v>0</v>
      </c>
      <c r="OP20" s="303"/>
      <c r="OQ20" s="363">
        <v>0</v>
      </c>
      <c r="OR20" s="303"/>
      <c r="OS20" s="363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>
        <v>0</v>
      </c>
      <c r="N21" s="67">
        <v>0</v>
      </c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/>
      <c r="Z21" s="74"/>
      <c r="AA21" s="71"/>
      <c r="AB21" s="67"/>
      <c r="AC21" s="74">
        <f t="shared" si="16"/>
        <v>0</v>
      </c>
      <c r="AD21" s="74">
        <f t="shared" si="17"/>
        <v>0</v>
      </c>
      <c r="AE21" s="67"/>
      <c r="AF21" s="67"/>
      <c r="AG21" s="67"/>
      <c r="AH21" s="67"/>
      <c r="AI21" s="114"/>
      <c r="AJ21" s="114"/>
      <c r="AK21" s="350">
        <v>115</v>
      </c>
      <c r="AL21" s="351">
        <v>34.5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115</v>
      </c>
      <c r="AV21" s="70">
        <f t="shared" si="2"/>
        <v>34.5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>
        <v>32</v>
      </c>
      <c r="BF21" s="74">
        <v>4.5568</v>
      </c>
      <c r="BG21" s="361">
        <v>10</v>
      </c>
      <c r="BH21" s="362">
        <v>1.4239999999999999</v>
      </c>
      <c r="BI21" s="361">
        <v>0</v>
      </c>
      <c r="BJ21" s="362">
        <v>0</v>
      </c>
      <c r="BK21" s="264">
        <v>8</v>
      </c>
      <c r="BL21" s="74">
        <v>1.1392</v>
      </c>
      <c r="BM21" s="74"/>
      <c r="BN21" s="74"/>
      <c r="BO21" s="74"/>
      <c r="BP21" s="74"/>
      <c r="BQ21" s="74"/>
      <c r="BR21" s="74"/>
      <c r="BS21" s="263">
        <f t="shared" si="19"/>
        <v>50</v>
      </c>
      <c r="BT21" s="74">
        <f t="shared" si="20"/>
        <v>7.12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8</v>
      </c>
      <c r="CL21" s="269">
        <v>2</v>
      </c>
      <c r="CM21" s="298">
        <v>6.18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210</v>
      </c>
      <c r="CR21" s="300"/>
      <c r="CS21" s="300"/>
      <c r="CT21" s="274"/>
      <c r="CU21" s="359">
        <v>0</v>
      </c>
      <c r="CV21" s="172"/>
      <c r="CW21" s="301">
        <v>63.814432989690701</v>
      </c>
      <c r="CX21" s="274"/>
      <c r="CY21" s="274"/>
      <c r="CZ21" s="274"/>
      <c r="DA21" s="278">
        <f t="shared" si="23"/>
        <v>273.81443298969072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6">
        <v>41.1</v>
      </c>
      <c r="DL21" s="346">
        <v>13.7</v>
      </c>
      <c r="DM21" s="263"/>
      <c r="DN21" s="263"/>
      <c r="DO21" s="346">
        <v>39.869999999999997</v>
      </c>
      <c r="DP21" s="346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52">
        <v>43.3</v>
      </c>
      <c r="EH21" s="353">
        <v>10.83</v>
      </c>
      <c r="EI21" s="87">
        <v>257.73</v>
      </c>
      <c r="EJ21" s="87">
        <v>64.430000000000007</v>
      </c>
      <c r="EK21" s="263">
        <v>113.4</v>
      </c>
      <c r="EL21" s="266">
        <v>28.35</v>
      </c>
      <c r="EM21" s="267"/>
      <c r="EN21" s="267"/>
      <c r="EO21" s="267"/>
      <c r="EP21" s="267"/>
      <c r="EQ21" s="74">
        <f t="shared" si="28"/>
        <v>414.43000000000006</v>
      </c>
      <c r="ER21" s="74">
        <f t="shared" si="29"/>
        <v>103.61000000000001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7">
        <v>43</v>
      </c>
      <c r="FB21" s="268">
        <v>0</v>
      </c>
      <c r="FC21" s="106">
        <v>28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/>
      <c r="HZ21" s="303"/>
      <c r="IA21" s="89"/>
      <c r="IB21" s="87"/>
      <c r="IC21" s="172">
        <v>4.3</v>
      </c>
      <c r="ID21" s="269">
        <v>1.075</v>
      </c>
      <c r="IE21" s="184"/>
      <c r="IF21" s="184"/>
      <c r="IG21" s="74">
        <f t="shared" si="40"/>
        <v>4.3</v>
      </c>
      <c r="IH21" s="74">
        <f t="shared" si="41"/>
        <v>1.075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8">
        <v>5.15</v>
      </c>
      <c r="JF21" s="348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9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73">
        <v>0</v>
      </c>
      <c r="LO21" s="75">
        <v>6.5750000000000002</v>
      </c>
      <c r="LP21" s="375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3">
        <v>0</v>
      </c>
      <c r="MN21" s="306"/>
      <c r="MO21" s="363">
        <v>0</v>
      </c>
      <c r="MP21" s="306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5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03">
        <v>0</v>
      </c>
      <c r="NR21" s="303"/>
      <c r="NS21" s="270">
        <v>0</v>
      </c>
      <c r="NT21" s="270"/>
      <c r="NU21" s="270">
        <v>0</v>
      </c>
      <c r="NV21" s="270"/>
      <c r="NW21" s="270">
        <v>0</v>
      </c>
      <c r="NX21" s="270"/>
      <c r="NY21" s="270">
        <v>0</v>
      </c>
      <c r="NZ21" s="270"/>
      <c r="OA21" s="270">
        <v>0</v>
      </c>
      <c r="OB21" s="2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63">
        <v>0</v>
      </c>
      <c r="OP21" s="303"/>
      <c r="OQ21" s="363">
        <v>0</v>
      </c>
      <c r="OR21" s="303"/>
      <c r="OS21" s="363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>
        <v>0</v>
      </c>
      <c r="N22" s="67">
        <v>0</v>
      </c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/>
      <c r="Z22" s="74"/>
      <c r="AA22" s="71"/>
      <c r="AB22" s="67"/>
      <c r="AC22" s="74">
        <f t="shared" si="16"/>
        <v>0</v>
      </c>
      <c r="AD22" s="74">
        <f t="shared" si="17"/>
        <v>0</v>
      </c>
      <c r="AE22" s="67"/>
      <c r="AF22" s="67"/>
      <c r="AG22" s="67"/>
      <c r="AH22" s="67"/>
      <c r="AI22" s="114"/>
      <c r="AJ22" s="114"/>
      <c r="AK22" s="350">
        <v>115</v>
      </c>
      <c r="AL22" s="351">
        <v>34.5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115</v>
      </c>
      <c r="AV22" s="70">
        <f t="shared" si="2"/>
        <v>34.5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>
        <v>32</v>
      </c>
      <c r="BF22" s="74">
        <v>4.5568</v>
      </c>
      <c r="BG22" s="361">
        <v>10</v>
      </c>
      <c r="BH22" s="362">
        <v>1.4239999999999999</v>
      </c>
      <c r="BI22" s="361">
        <v>0</v>
      </c>
      <c r="BJ22" s="362">
        <v>0</v>
      </c>
      <c r="BK22" s="264">
        <v>8</v>
      </c>
      <c r="BL22" s="74">
        <v>1.1392</v>
      </c>
      <c r="BM22" s="74"/>
      <c r="BN22" s="74"/>
      <c r="BO22" s="74"/>
      <c r="BP22" s="74"/>
      <c r="BQ22" s="74"/>
      <c r="BR22" s="74"/>
      <c r="BS22" s="263">
        <f t="shared" si="19"/>
        <v>50</v>
      </c>
      <c r="BT22" s="74">
        <f t="shared" si="20"/>
        <v>7.12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8</v>
      </c>
      <c r="CL22" s="269">
        <v>2</v>
      </c>
      <c r="CM22" s="298">
        <v>6.18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247.40625</v>
      </c>
      <c r="CR22" s="300"/>
      <c r="CS22" s="300"/>
      <c r="CT22" s="274"/>
      <c r="CU22" s="359">
        <v>0</v>
      </c>
      <c r="CV22" s="172"/>
      <c r="CW22" s="301">
        <v>63.814432989690701</v>
      </c>
      <c r="CX22" s="274"/>
      <c r="CY22" s="274"/>
      <c r="CZ22" s="274"/>
      <c r="DA22" s="278">
        <f t="shared" si="23"/>
        <v>311.22068298969072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6">
        <v>41.1</v>
      </c>
      <c r="DL22" s="346">
        <v>13.7</v>
      </c>
      <c r="DM22" s="263"/>
      <c r="DN22" s="263"/>
      <c r="DO22" s="346">
        <v>39.869999999999997</v>
      </c>
      <c r="DP22" s="346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52">
        <v>43.3</v>
      </c>
      <c r="EH22" s="353">
        <v>10.83</v>
      </c>
      <c r="EI22" s="87">
        <v>257.73</v>
      </c>
      <c r="EJ22" s="87">
        <v>64.430000000000007</v>
      </c>
      <c r="EK22" s="263">
        <v>113.4</v>
      </c>
      <c r="EL22" s="266">
        <v>28.35</v>
      </c>
      <c r="EM22" s="267"/>
      <c r="EN22" s="267"/>
      <c r="EO22" s="267"/>
      <c r="EP22" s="267"/>
      <c r="EQ22" s="74">
        <f t="shared" si="28"/>
        <v>414.43000000000006</v>
      </c>
      <c r="ER22" s="74">
        <f t="shared" si="29"/>
        <v>103.61000000000001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7">
        <v>43</v>
      </c>
      <c r="FB22" s="268">
        <v>0</v>
      </c>
      <c r="FC22" s="106">
        <v>28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/>
      <c r="HZ22" s="303"/>
      <c r="IA22" s="89"/>
      <c r="IB22" s="87"/>
      <c r="IC22" s="172">
        <v>4.3</v>
      </c>
      <c r="ID22" s="269">
        <v>1.075</v>
      </c>
      <c r="IE22" s="184"/>
      <c r="IF22" s="184"/>
      <c r="IG22" s="74">
        <f t="shared" si="40"/>
        <v>4.3</v>
      </c>
      <c r="IH22" s="74">
        <f t="shared" si="41"/>
        <v>1.075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8">
        <v>5.15</v>
      </c>
      <c r="JF22" s="348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9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73">
        <v>0</v>
      </c>
      <c r="LO22" s="75">
        <v>6.5750000000000002</v>
      </c>
      <c r="LP22" s="375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3">
        <v>0</v>
      </c>
      <c r="MN22" s="306"/>
      <c r="MO22" s="363">
        <v>0</v>
      </c>
      <c r="MP22" s="306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5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03">
        <v>0</v>
      </c>
      <c r="NR22" s="303"/>
      <c r="NS22" s="270">
        <v>0</v>
      </c>
      <c r="NT22" s="270"/>
      <c r="NU22" s="270">
        <v>0</v>
      </c>
      <c r="NV22" s="270"/>
      <c r="NW22" s="270">
        <v>0</v>
      </c>
      <c r="NX22" s="270"/>
      <c r="NY22" s="270">
        <v>0</v>
      </c>
      <c r="NZ22" s="270"/>
      <c r="OA22" s="270">
        <v>0</v>
      </c>
      <c r="OB22" s="2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63">
        <v>0</v>
      </c>
      <c r="OP22" s="303"/>
      <c r="OQ22" s="363">
        <v>0</v>
      </c>
      <c r="OR22" s="303"/>
      <c r="OS22" s="363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>
        <v>0</v>
      </c>
      <c r="N23" s="67">
        <v>0</v>
      </c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/>
      <c r="Z23" s="74"/>
      <c r="AA23" s="71"/>
      <c r="AB23" s="67"/>
      <c r="AC23" s="74">
        <f t="shared" si="16"/>
        <v>0</v>
      </c>
      <c r="AD23" s="74">
        <f t="shared" si="17"/>
        <v>0</v>
      </c>
      <c r="AE23" s="67"/>
      <c r="AF23" s="67"/>
      <c r="AG23" s="67"/>
      <c r="AH23" s="67"/>
      <c r="AI23" s="114"/>
      <c r="AJ23" s="114"/>
      <c r="AK23" s="350">
        <v>115</v>
      </c>
      <c r="AL23" s="351">
        <v>34.5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115</v>
      </c>
      <c r="AV23" s="70">
        <f t="shared" si="2"/>
        <v>34.5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>
        <v>32</v>
      </c>
      <c r="BF23" s="74">
        <v>4.5568</v>
      </c>
      <c r="BG23" s="361">
        <v>10</v>
      </c>
      <c r="BH23" s="362">
        <v>1.4239999999999999</v>
      </c>
      <c r="BI23" s="361">
        <v>0</v>
      </c>
      <c r="BJ23" s="362">
        <v>0</v>
      </c>
      <c r="BK23" s="264">
        <v>8</v>
      </c>
      <c r="BL23" s="74">
        <v>1.1392</v>
      </c>
      <c r="BM23" s="74"/>
      <c r="BN23" s="74"/>
      <c r="BO23" s="74"/>
      <c r="BP23" s="74"/>
      <c r="BQ23" s="74"/>
      <c r="BR23" s="74"/>
      <c r="BS23" s="263">
        <f t="shared" si="19"/>
        <v>50</v>
      </c>
      <c r="BT23" s="74">
        <f t="shared" si="20"/>
        <v>7.12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8</v>
      </c>
      <c r="CL23" s="269">
        <v>2</v>
      </c>
      <c r="CM23" s="298">
        <v>6.18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247.40625</v>
      </c>
      <c r="CR23" s="300"/>
      <c r="CS23" s="300"/>
      <c r="CT23" s="274"/>
      <c r="CU23" s="359">
        <v>18.556701030927801</v>
      </c>
      <c r="CV23" s="172"/>
      <c r="CW23" s="301">
        <v>63.814432989690701</v>
      </c>
      <c r="CX23" s="274"/>
      <c r="CY23" s="274"/>
      <c r="CZ23" s="274"/>
      <c r="DA23" s="278">
        <f t="shared" si="23"/>
        <v>329.77738402061851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6">
        <v>41.1</v>
      </c>
      <c r="DL23" s="346">
        <v>13.7</v>
      </c>
      <c r="DM23" s="263"/>
      <c r="DN23" s="263"/>
      <c r="DO23" s="346">
        <v>39.869999999999997</v>
      </c>
      <c r="DP23" s="346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52">
        <v>43.3</v>
      </c>
      <c r="EH23" s="353">
        <v>10.83</v>
      </c>
      <c r="EI23" s="87">
        <v>257.73</v>
      </c>
      <c r="EJ23" s="87">
        <v>64.430000000000007</v>
      </c>
      <c r="EK23" s="263">
        <v>113.4</v>
      </c>
      <c r="EL23" s="266">
        <v>28.35</v>
      </c>
      <c r="EM23" s="267"/>
      <c r="EN23" s="267"/>
      <c r="EO23" s="267"/>
      <c r="EP23" s="267"/>
      <c r="EQ23" s="74">
        <f t="shared" si="28"/>
        <v>414.43000000000006</v>
      </c>
      <c r="ER23" s="74">
        <f t="shared" si="29"/>
        <v>103.61000000000001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7">
        <v>43</v>
      </c>
      <c r="FB23" s="268">
        <v>0</v>
      </c>
      <c r="FC23" s="106">
        <v>28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4.3</v>
      </c>
      <c r="ID23" s="269">
        <v>1.075</v>
      </c>
      <c r="IE23" s="184"/>
      <c r="IF23" s="184"/>
      <c r="IG23" s="74">
        <f t="shared" si="40"/>
        <v>4.3</v>
      </c>
      <c r="IH23" s="74">
        <f t="shared" si="41"/>
        <v>1.075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8">
        <v>5.15</v>
      </c>
      <c r="JF23" s="348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9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73">
        <v>0</v>
      </c>
      <c r="LO23" s="75">
        <v>6.5750000000000002</v>
      </c>
      <c r="LP23" s="375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3">
        <v>0</v>
      </c>
      <c r="MN23" s="306"/>
      <c r="MO23" s="363">
        <v>0</v>
      </c>
      <c r="MP23" s="306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5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03">
        <v>0</v>
      </c>
      <c r="NR23" s="303"/>
      <c r="NS23" s="270">
        <v>0</v>
      </c>
      <c r="NT23" s="270"/>
      <c r="NU23" s="270">
        <v>0</v>
      </c>
      <c r="NV23" s="270"/>
      <c r="NW23" s="270">
        <v>0</v>
      </c>
      <c r="NX23" s="270"/>
      <c r="NY23" s="270">
        <v>0</v>
      </c>
      <c r="NZ23" s="270"/>
      <c r="OA23" s="270">
        <v>0</v>
      </c>
      <c r="OB23" s="2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63">
        <v>0</v>
      </c>
      <c r="OP23" s="303"/>
      <c r="OQ23" s="363">
        <v>0</v>
      </c>
      <c r="OR23" s="303"/>
      <c r="OS23" s="363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>
        <v>0</v>
      </c>
      <c r="N24" s="67">
        <v>0</v>
      </c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/>
      <c r="Z24" s="74"/>
      <c r="AA24" s="71"/>
      <c r="AB24" s="67"/>
      <c r="AC24" s="74">
        <f t="shared" si="16"/>
        <v>0</v>
      </c>
      <c r="AD24" s="74">
        <f t="shared" si="17"/>
        <v>0</v>
      </c>
      <c r="AE24" s="67"/>
      <c r="AF24" s="67"/>
      <c r="AG24" s="67"/>
      <c r="AH24" s="67"/>
      <c r="AI24" s="114"/>
      <c r="AJ24" s="114"/>
      <c r="AK24" s="350">
        <v>115</v>
      </c>
      <c r="AL24" s="351">
        <v>34.5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115</v>
      </c>
      <c r="AV24" s="70">
        <f t="shared" si="2"/>
        <v>34.5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>
        <v>32</v>
      </c>
      <c r="BF24" s="74">
        <v>4.5568</v>
      </c>
      <c r="BG24" s="361">
        <v>10</v>
      </c>
      <c r="BH24" s="362">
        <v>1.4239999999999999</v>
      </c>
      <c r="BI24" s="361">
        <v>0</v>
      </c>
      <c r="BJ24" s="362">
        <v>0</v>
      </c>
      <c r="BK24" s="264">
        <v>8</v>
      </c>
      <c r="BL24" s="74">
        <v>1.1392</v>
      </c>
      <c r="BM24" s="74"/>
      <c r="BN24" s="74"/>
      <c r="BO24" s="74"/>
      <c r="BP24" s="74"/>
      <c r="BQ24" s="74"/>
      <c r="BR24" s="74"/>
      <c r="BS24" s="263">
        <f t="shared" si="19"/>
        <v>50</v>
      </c>
      <c r="BT24" s="74">
        <f t="shared" si="20"/>
        <v>7.12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8</v>
      </c>
      <c r="CL24" s="269">
        <v>2</v>
      </c>
      <c r="CM24" s="298">
        <v>6.18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247.40625</v>
      </c>
      <c r="CR24" s="300"/>
      <c r="CS24" s="300"/>
      <c r="CT24" s="274"/>
      <c r="CU24" s="359">
        <v>18.556701030927801</v>
      </c>
      <c r="CV24" s="172"/>
      <c r="CW24" s="301">
        <v>63.814432989690701</v>
      </c>
      <c r="CX24" s="274"/>
      <c r="CY24" s="274"/>
      <c r="CZ24" s="274"/>
      <c r="DA24" s="278">
        <f t="shared" si="23"/>
        <v>329.77738402061851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6">
        <v>41.1</v>
      </c>
      <c r="DL24" s="346">
        <v>13.7</v>
      </c>
      <c r="DM24" s="263"/>
      <c r="DN24" s="263"/>
      <c r="DO24" s="346">
        <v>39.869999999999997</v>
      </c>
      <c r="DP24" s="346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52">
        <v>43.3</v>
      </c>
      <c r="EH24" s="353">
        <v>10.83</v>
      </c>
      <c r="EI24" s="87">
        <v>257.73</v>
      </c>
      <c r="EJ24" s="87">
        <v>64.430000000000007</v>
      </c>
      <c r="EK24" s="263">
        <v>113.4</v>
      </c>
      <c r="EL24" s="266">
        <v>28.35</v>
      </c>
      <c r="EM24" s="267"/>
      <c r="EN24" s="267"/>
      <c r="EO24" s="267"/>
      <c r="EP24" s="267"/>
      <c r="EQ24" s="74">
        <f t="shared" si="28"/>
        <v>414.43000000000006</v>
      </c>
      <c r="ER24" s="74">
        <f t="shared" si="29"/>
        <v>103.61000000000001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7">
        <v>43</v>
      </c>
      <c r="FB24" s="268">
        <v>0</v>
      </c>
      <c r="FC24" s="106">
        <v>28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/>
      <c r="HZ24" s="303"/>
      <c r="IA24" s="89"/>
      <c r="IB24" s="87"/>
      <c r="IC24" s="172">
        <v>4.3</v>
      </c>
      <c r="ID24" s="269">
        <v>1.075</v>
      </c>
      <c r="IE24" s="184"/>
      <c r="IF24" s="184"/>
      <c r="IG24" s="74">
        <f t="shared" si="40"/>
        <v>4.3</v>
      </c>
      <c r="IH24" s="74">
        <f t="shared" si="41"/>
        <v>1.075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8">
        <v>5.15</v>
      </c>
      <c r="JF24" s="348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9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73">
        <v>0</v>
      </c>
      <c r="LO24" s="75">
        <v>6.5750000000000002</v>
      </c>
      <c r="LP24" s="375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3">
        <v>0</v>
      </c>
      <c r="MN24" s="306"/>
      <c r="MO24" s="363">
        <v>0</v>
      </c>
      <c r="MP24" s="306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5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03">
        <v>0</v>
      </c>
      <c r="NR24" s="303"/>
      <c r="NS24" s="270">
        <v>0</v>
      </c>
      <c r="NT24" s="270"/>
      <c r="NU24" s="270">
        <v>0</v>
      </c>
      <c r="NV24" s="270"/>
      <c r="NW24" s="270">
        <v>0</v>
      </c>
      <c r="NX24" s="270"/>
      <c r="NY24" s="270">
        <v>0</v>
      </c>
      <c r="NZ24" s="270"/>
      <c r="OA24" s="270">
        <v>0</v>
      </c>
      <c r="OB24" s="2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63">
        <v>0</v>
      </c>
      <c r="OP24" s="303"/>
      <c r="OQ24" s="363">
        <v>0</v>
      </c>
      <c r="OR24" s="303"/>
      <c r="OS24" s="363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>
        <v>0</v>
      </c>
      <c r="N25" s="67">
        <v>0</v>
      </c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/>
      <c r="Z25" s="74"/>
      <c r="AA25" s="71"/>
      <c r="AB25" s="67"/>
      <c r="AC25" s="74">
        <f t="shared" si="16"/>
        <v>0</v>
      </c>
      <c r="AD25" s="74">
        <f t="shared" si="17"/>
        <v>0</v>
      </c>
      <c r="AE25" s="67"/>
      <c r="AF25" s="67"/>
      <c r="AG25" s="67"/>
      <c r="AH25" s="67"/>
      <c r="AI25" s="114"/>
      <c r="AJ25" s="114"/>
      <c r="AK25" s="350">
        <v>115</v>
      </c>
      <c r="AL25" s="351">
        <v>34.5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115</v>
      </c>
      <c r="AV25" s="70">
        <f t="shared" si="2"/>
        <v>34.5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>
        <v>32</v>
      </c>
      <c r="BF25" s="74">
        <v>4.5568</v>
      </c>
      <c r="BG25" s="361">
        <v>10</v>
      </c>
      <c r="BH25" s="362">
        <v>1.4239999999999999</v>
      </c>
      <c r="BI25" s="361">
        <v>0</v>
      </c>
      <c r="BJ25" s="362">
        <v>0</v>
      </c>
      <c r="BK25" s="264">
        <v>8</v>
      </c>
      <c r="BL25" s="74">
        <v>1.1392</v>
      </c>
      <c r="BM25" s="74"/>
      <c r="BN25" s="74"/>
      <c r="BO25" s="74"/>
      <c r="BP25" s="74"/>
      <c r="BQ25" s="74"/>
      <c r="BR25" s="74"/>
      <c r="BS25" s="263">
        <f t="shared" si="19"/>
        <v>50</v>
      </c>
      <c r="BT25" s="74">
        <f t="shared" si="20"/>
        <v>7.12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8</v>
      </c>
      <c r="CL25" s="269">
        <v>2</v>
      </c>
      <c r="CM25" s="298">
        <v>6.18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247.40625</v>
      </c>
      <c r="CR25" s="300"/>
      <c r="CS25" s="300"/>
      <c r="CT25" s="274"/>
      <c r="CU25" s="359">
        <v>18.556701030927801</v>
      </c>
      <c r="CV25" s="172"/>
      <c r="CW25" s="301">
        <v>63.814432989690701</v>
      </c>
      <c r="CX25" s="274"/>
      <c r="CY25" s="274"/>
      <c r="CZ25" s="274"/>
      <c r="DA25" s="278">
        <f t="shared" si="23"/>
        <v>329.77738402061851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6">
        <v>41.1</v>
      </c>
      <c r="DL25" s="346">
        <v>13.7</v>
      </c>
      <c r="DM25" s="263"/>
      <c r="DN25" s="263"/>
      <c r="DO25" s="346">
        <v>39.869999999999997</v>
      </c>
      <c r="DP25" s="346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52">
        <v>43.3</v>
      </c>
      <c r="EH25" s="353">
        <v>10.83</v>
      </c>
      <c r="EI25" s="87">
        <v>257.73</v>
      </c>
      <c r="EJ25" s="87">
        <v>64.430000000000007</v>
      </c>
      <c r="EK25" s="263">
        <v>113.4</v>
      </c>
      <c r="EL25" s="266">
        <v>28.35</v>
      </c>
      <c r="EM25" s="267"/>
      <c r="EN25" s="267"/>
      <c r="EO25" s="267"/>
      <c r="EP25" s="267"/>
      <c r="EQ25" s="74">
        <f t="shared" si="28"/>
        <v>414.43000000000006</v>
      </c>
      <c r="ER25" s="74">
        <f t="shared" si="29"/>
        <v>103.61000000000001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7">
        <v>43</v>
      </c>
      <c r="FB25" s="268">
        <v>0</v>
      </c>
      <c r="FC25" s="106">
        <v>28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/>
      <c r="HZ25" s="303"/>
      <c r="IA25" s="89"/>
      <c r="IB25" s="87"/>
      <c r="IC25" s="172">
        <v>4.3</v>
      </c>
      <c r="ID25" s="269">
        <v>1.075</v>
      </c>
      <c r="IE25" s="184"/>
      <c r="IF25" s="184"/>
      <c r="IG25" s="74">
        <f t="shared" si="40"/>
        <v>4.3</v>
      </c>
      <c r="IH25" s="74">
        <f t="shared" si="41"/>
        <v>1.075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8">
        <v>5.15</v>
      </c>
      <c r="JF25" s="348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9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73">
        <v>0</v>
      </c>
      <c r="LO25" s="75">
        <v>6.5750000000000002</v>
      </c>
      <c r="LP25" s="375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3">
        <v>0</v>
      </c>
      <c r="MN25" s="306"/>
      <c r="MO25" s="363">
        <v>0</v>
      </c>
      <c r="MP25" s="306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5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03">
        <v>0</v>
      </c>
      <c r="NR25" s="303"/>
      <c r="NS25" s="270">
        <v>0</v>
      </c>
      <c r="NT25" s="270"/>
      <c r="NU25" s="270">
        <v>0</v>
      </c>
      <c r="NV25" s="270"/>
      <c r="NW25" s="270">
        <v>0</v>
      </c>
      <c r="NX25" s="270"/>
      <c r="NY25" s="270">
        <v>0</v>
      </c>
      <c r="NZ25" s="270"/>
      <c r="OA25" s="270">
        <v>0</v>
      </c>
      <c r="OB25" s="2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63">
        <v>0</v>
      </c>
      <c r="OP25" s="303"/>
      <c r="OQ25" s="363">
        <v>0</v>
      </c>
      <c r="OR25" s="303"/>
      <c r="OS25" s="363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>
        <v>0</v>
      </c>
      <c r="N26" s="67">
        <v>0</v>
      </c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/>
      <c r="Z26" s="74"/>
      <c r="AA26" s="71"/>
      <c r="AB26" s="67"/>
      <c r="AC26" s="74">
        <f t="shared" si="16"/>
        <v>0</v>
      </c>
      <c r="AD26" s="74">
        <f t="shared" si="17"/>
        <v>0</v>
      </c>
      <c r="AE26" s="67"/>
      <c r="AF26" s="67"/>
      <c r="AG26" s="67"/>
      <c r="AH26" s="67"/>
      <c r="AI26" s="114"/>
      <c r="AJ26" s="114"/>
      <c r="AK26" s="350">
        <v>115</v>
      </c>
      <c r="AL26" s="351">
        <v>34.5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115</v>
      </c>
      <c r="AV26" s="70">
        <f t="shared" si="2"/>
        <v>34.5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>
        <v>32</v>
      </c>
      <c r="BF26" s="74">
        <v>4.5568</v>
      </c>
      <c r="BG26" s="361">
        <v>10</v>
      </c>
      <c r="BH26" s="362">
        <v>1.4239999999999999</v>
      </c>
      <c r="BI26" s="361">
        <v>0</v>
      </c>
      <c r="BJ26" s="362">
        <v>0</v>
      </c>
      <c r="BK26" s="264">
        <v>8</v>
      </c>
      <c r="BL26" s="74">
        <v>1.1392</v>
      </c>
      <c r="BM26" s="74"/>
      <c r="BN26" s="74"/>
      <c r="BO26" s="74"/>
      <c r="BP26" s="74"/>
      <c r="BQ26" s="74"/>
      <c r="BR26" s="74"/>
      <c r="BS26" s="263">
        <f t="shared" si="19"/>
        <v>50</v>
      </c>
      <c r="BT26" s="74">
        <f t="shared" si="20"/>
        <v>7.12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8</v>
      </c>
      <c r="CL26" s="269">
        <v>2</v>
      </c>
      <c r="CM26" s="298">
        <v>6.18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247.40625</v>
      </c>
      <c r="CR26" s="300"/>
      <c r="CS26" s="300"/>
      <c r="CT26" s="274"/>
      <c r="CU26" s="359">
        <v>18.556701030927801</v>
      </c>
      <c r="CV26" s="172"/>
      <c r="CW26" s="301">
        <v>63.814432989690701</v>
      </c>
      <c r="CX26" s="274"/>
      <c r="CY26" s="274"/>
      <c r="CZ26" s="274"/>
      <c r="DA26" s="278">
        <f t="shared" si="23"/>
        <v>329.77738402061851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6">
        <v>41.1</v>
      </c>
      <c r="DL26" s="346">
        <v>13.7</v>
      </c>
      <c r="DM26" s="263"/>
      <c r="DN26" s="263"/>
      <c r="DO26" s="346">
        <v>39.869999999999997</v>
      </c>
      <c r="DP26" s="346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52">
        <v>43.3</v>
      </c>
      <c r="EH26" s="353">
        <v>10.83</v>
      </c>
      <c r="EI26" s="87">
        <v>257.73</v>
      </c>
      <c r="EJ26" s="87">
        <v>64.430000000000007</v>
      </c>
      <c r="EK26" s="263">
        <v>113.4</v>
      </c>
      <c r="EL26" s="266">
        <v>28.35</v>
      </c>
      <c r="EM26" s="267"/>
      <c r="EN26" s="267"/>
      <c r="EO26" s="267"/>
      <c r="EP26" s="267"/>
      <c r="EQ26" s="74">
        <f t="shared" si="28"/>
        <v>414.43000000000006</v>
      </c>
      <c r="ER26" s="74">
        <f t="shared" si="29"/>
        <v>103.61000000000001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7">
        <v>43</v>
      </c>
      <c r="FB26" s="268">
        <v>0</v>
      </c>
      <c r="FC26" s="106">
        <v>28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/>
      <c r="HZ26" s="303"/>
      <c r="IA26" s="89"/>
      <c r="IB26" s="87"/>
      <c r="IC26" s="172">
        <v>4.3</v>
      </c>
      <c r="ID26" s="269">
        <v>1.075</v>
      </c>
      <c r="IE26" s="184"/>
      <c r="IF26" s="184"/>
      <c r="IG26" s="74">
        <f t="shared" si="40"/>
        <v>4.3</v>
      </c>
      <c r="IH26" s="74">
        <f t="shared" si="41"/>
        <v>1.075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8">
        <v>5.15</v>
      </c>
      <c r="JF26" s="348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9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73">
        <v>0</v>
      </c>
      <c r="LO26" s="75">
        <v>6.5750000000000002</v>
      </c>
      <c r="LP26" s="375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3">
        <v>0</v>
      </c>
      <c r="MN26" s="306"/>
      <c r="MO26" s="363">
        <v>0</v>
      </c>
      <c r="MP26" s="306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5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03">
        <v>0</v>
      </c>
      <c r="NR26" s="303"/>
      <c r="NS26" s="270">
        <v>0</v>
      </c>
      <c r="NT26" s="270"/>
      <c r="NU26" s="270">
        <v>0</v>
      </c>
      <c r="NV26" s="270"/>
      <c r="NW26" s="270">
        <v>0</v>
      </c>
      <c r="NX26" s="270"/>
      <c r="NY26" s="270">
        <v>0</v>
      </c>
      <c r="NZ26" s="270"/>
      <c r="OA26" s="270">
        <v>0</v>
      </c>
      <c r="OB26" s="2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63">
        <v>0</v>
      </c>
      <c r="OP26" s="303"/>
      <c r="OQ26" s="363">
        <v>0</v>
      </c>
      <c r="OR26" s="303"/>
      <c r="OS26" s="363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>
        <v>0</v>
      </c>
      <c r="N27" s="67">
        <v>0</v>
      </c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/>
      <c r="Z27" s="74"/>
      <c r="AA27" s="71"/>
      <c r="AB27" s="67"/>
      <c r="AC27" s="74">
        <f t="shared" si="16"/>
        <v>0</v>
      </c>
      <c r="AD27" s="74">
        <f t="shared" si="17"/>
        <v>0</v>
      </c>
      <c r="AE27" s="67"/>
      <c r="AF27" s="67"/>
      <c r="AG27" s="67"/>
      <c r="AH27" s="67"/>
      <c r="AI27" s="114"/>
      <c r="AJ27" s="114"/>
      <c r="AK27" s="350">
        <v>115</v>
      </c>
      <c r="AL27" s="351">
        <v>34.5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115</v>
      </c>
      <c r="AV27" s="70">
        <f t="shared" si="2"/>
        <v>34.5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>
        <v>32</v>
      </c>
      <c r="BF27" s="74">
        <v>4.5568</v>
      </c>
      <c r="BG27" s="361">
        <v>10</v>
      </c>
      <c r="BH27" s="362">
        <v>1.4239999999999999</v>
      </c>
      <c r="BI27" s="361">
        <v>0</v>
      </c>
      <c r="BJ27" s="362">
        <v>0</v>
      </c>
      <c r="BK27" s="264">
        <v>8</v>
      </c>
      <c r="BL27" s="74">
        <v>1.1392</v>
      </c>
      <c r="BM27" s="74"/>
      <c r="BN27" s="74"/>
      <c r="BO27" s="74"/>
      <c r="BP27" s="74"/>
      <c r="BQ27" s="74"/>
      <c r="BR27" s="74"/>
      <c r="BS27" s="263">
        <f t="shared" si="19"/>
        <v>50</v>
      </c>
      <c r="BT27" s="74">
        <f t="shared" si="20"/>
        <v>7.12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8</v>
      </c>
      <c r="CL27" s="269">
        <v>2</v>
      </c>
      <c r="CM27" s="298">
        <v>6.18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247.40625</v>
      </c>
      <c r="CR27" s="300"/>
      <c r="CS27" s="300"/>
      <c r="CT27" s="274"/>
      <c r="CU27" s="359">
        <v>18.556701030927801</v>
      </c>
      <c r="CV27" s="172"/>
      <c r="CW27" s="301">
        <v>63.814432989690701</v>
      </c>
      <c r="CX27" s="274"/>
      <c r="CY27" s="274"/>
      <c r="CZ27" s="274"/>
      <c r="DA27" s="278">
        <f t="shared" si="23"/>
        <v>329.77738402061851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6">
        <v>41.1</v>
      </c>
      <c r="DL27" s="346">
        <v>13.7</v>
      </c>
      <c r="DM27" s="263"/>
      <c r="DN27" s="263"/>
      <c r="DO27" s="346">
        <v>39.869999999999997</v>
      </c>
      <c r="DP27" s="346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52">
        <v>43.3</v>
      </c>
      <c r="EH27" s="353">
        <v>10.83</v>
      </c>
      <c r="EI27" s="87">
        <v>257.73</v>
      </c>
      <c r="EJ27" s="87">
        <v>64.430000000000007</v>
      </c>
      <c r="EK27" s="263">
        <v>113.4</v>
      </c>
      <c r="EL27" s="266">
        <v>28.35</v>
      </c>
      <c r="EM27" s="267"/>
      <c r="EN27" s="267"/>
      <c r="EO27" s="267"/>
      <c r="EP27" s="267"/>
      <c r="EQ27" s="74">
        <f t="shared" si="28"/>
        <v>414.43000000000006</v>
      </c>
      <c r="ER27" s="74">
        <f t="shared" si="29"/>
        <v>103.61000000000001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7">
        <v>43</v>
      </c>
      <c r="FB27" s="268">
        <v>0</v>
      </c>
      <c r="FC27" s="106">
        <v>28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/>
      <c r="HZ27" s="303"/>
      <c r="IA27" s="89"/>
      <c r="IB27" s="87"/>
      <c r="IC27" s="172">
        <v>4.3</v>
      </c>
      <c r="ID27" s="269">
        <v>1.075</v>
      </c>
      <c r="IE27" s="184"/>
      <c r="IF27" s="184"/>
      <c r="IG27" s="74">
        <f t="shared" si="40"/>
        <v>4.3</v>
      </c>
      <c r="IH27" s="74">
        <f t="shared" si="41"/>
        <v>1.075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8">
        <v>5.15</v>
      </c>
      <c r="JF27" s="348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9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73">
        <v>0</v>
      </c>
      <c r="LO27" s="75">
        <v>6.5750000000000002</v>
      </c>
      <c r="LP27" s="375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3">
        <v>0</v>
      </c>
      <c r="MN27" s="306"/>
      <c r="MO27" s="363">
        <v>0</v>
      </c>
      <c r="MP27" s="306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5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03">
        <v>0</v>
      </c>
      <c r="NR27" s="303"/>
      <c r="NS27" s="270">
        <v>0</v>
      </c>
      <c r="NT27" s="270"/>
      <c r="NU27" s="270">
        <v>0</v>
      </c>
      <c r="NV27" s="270"/>
      <c r="NW27" s="270">
        <v>0</v>
      </c>
      <c r="NX27" s="270"/>
      <c r="NY27" s="270">
        <v>0</v>
      </c>
      <c r="NZ27" s="270"/>
      <c r="OA27" s="270">
        <v>0</v>
      </c>
      <c r="OB27" s="2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63">
        <v>0</v>
      </c>
      <c r="OP27" s="303"/>
      <c r="OQ27" s="363">
        <v>0</v>
      </c>
      <c r="OR27" s="303"/>
      <c r="OS27" s="363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>
        <v>0</v>
      </c>
      <c r="N28" s="67">
        <v>0</v>
      </c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/>
      <c r="Z28" s="74"/>
      <c r="AA28" s="71"/>
      <c r="AB28" s="67"/>
      <c r="AC28" s="74">
        <f t="shared" si="16"/>
        <v>0</v>
      </c>
      <c r="AD28" s="74">
        <f t="shared" si="17"/>
        <v>0</v>
      </c>
      <c r="AE28" s="67"/>
      <c r="AF28" s="67"/>
      <c r="AG28" s="67"/>
      <c r="AH28" s="67"/>
      <c r="AI28" s="114"/>
      <c r="AJ28" s="114"/>
      <c r="AK28" s="350">
        <v>115</v>
      </c>
      <c r="AL28" s="351">
        <v>34.5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115</v>
      </c>
      <c r="AV28" s="70">
        <f t="shared" si="2"/>
        <v>34.5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>
        <v>32</v>
      </c>
      <c r="BF28" s="74">
        <v>4.5568</v>
      </c>
      <c r="BG28" s="361">
        <v>10</v>
      </c>
      <c r="BH28" s="362">
        <v>1.4239999999999999</v>
      </c>
      <c r="BI28" s="361">
        <v>0</v>
      </c>
      <c r="BJ28" s="362">
        <v>0</v>
      </c>
      <c r="BK28" s="264">
        <v>8</v>
      </c>
      <c r="BL28" s="74">
        <v>1.1392</v>
      </c>
      <c r="BM28" s="74"/>
      <c r="BN28" s="74"/>
      <c r="BO28" s="74"/>
      <c r="BP28" s="74"/>
      <c r="BQ28" s="74"/>
      <c r="BR28" s="74"/>
      <c r="BS28" s="263">
        <f t="shared" si="19"/>
        <v>50</v>
      </c>
      <c r="BT28" s="74">
        <f t="shared" si="20"/>
        <v>7.12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8</v>
      </c>
      <c r="CL28" s="269">
        <v>2</v>
      </c>
      <c r="CM28" s="298">
        <v>6.18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247.40625</v>
      </c>
      <c r="CR28" s="300"/>
      <c r="CS28" s="300"/>
      <c r="CT28" s="274"/>
      <c r="CU28" s="359">
        <v>18.556701030927801</v>
      </c>
      <c r="CV28" s="172"/>
      <c r="CW28" s="301">
        <v>63.814432989690701</v>
      </c>
      <c r="CX28" s="274"/>
      <c r="CY28" s="274"/>
      <c r="CZ28" s="274"/>
      <c r="DA28" s="278">
        <f t="shared" si="23"/>
        <v>329.77738402061851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6">
        <v>41.1</v>
      </c>
      <c r="DL28" s="346">
        <v>13.7</v>
      </c>
      <c r="DM28" s="263"/>
      <c r="DN28" s="263"/>
      <c r="DO28" s="346">
        <v>39.869999999999997</v>
      </c>
      <c r="DP28" s="346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52">
        <v>43.3</v>
      </c>
      <c r="EH28" s="353">
        <v>10.83</v>
      </c>
      <c r="EI28" s="87">
        <v>257.73</v>
      </c>
      <c r="EJ28" s="87">
        <v>64.430000000000007</v>
      </c>
      <c r="EK28" s="263">
        <v>113.4</v>
      </c>
      <c r="EL28" s="266">
        <v>28.35</v>
      </c>
      <c r="EM28" s="267"/>
      <c r="EN28" s="267"/>
      <c r="EO28" s="267"/>
      <c r="EP28" s="267"/>
      <c r="EQ28" s="74">
        <f t="shared" si="28"/>
        <v>414.43000000000006</v>
      </c>
      <c r="ER28" s="74">
        <f t="shared" si="29"/>
        <v>103.61000000000001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7">
        <v>43</v>
      </c>
      <c r="FB28" s="268">
        <v>0</v>
      </c>
      <c r="FC28" s="106">
        <v>28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/>
      <c r="HZ28" s="303"/>
      <c r="IA28" s="89"/>
      <c r="IB28" s="87"/>
      <c r="IC28" s="172">
        <v>4.3</v>
      </c>
      <c r="ID28" s="269">
        <v>1.075</v>
      </c>
      <c r="IE28" s="184"/>
      <c r="IF28" s="184"/>
      <c r="IG28" s="74">
        <f t="shared" si="40"/>
        <v>4.3</v>
      </c>
      <c r="IH28" s="74">
        <f t="shared" si="41"/>
        <v>1.075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8">
        <v>5.15</v>
      </c>
      <c r="JF28" s="348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9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73">
        <v>0</v>
      </c>
      <c r="LO28" s="75">
        <v>6.5750000000000002</v>
      </c>
      <c r="LP28" s="375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3">
        <v>0</v>
      </c>
      <c r="MN28" s="306"/>
      <c r="MO28" s="363">
        <v>0</v>
      </c>
      <c r="MP28" s="306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5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03">
        <v>0</v>
      </c>
      <c r="NR28" s="303"/>
      <c r="NS28" s="270">
        <v>0</v>
      </c>
      <c r="NT28" s="270"/>
      <c r="NU28" s="270">
        <v>0</v>
      </c>
      <c r="NV28" s="270"/>
      <c r="NW28" s="270">
        <v>0</v>
      </c>
      <c r="NX28" s="270"/>
      <c r="NY28" s="270">
        <v>0</v>
      </c>
      <c r="NZ28" s="270"/>
      <c r="OA28" s="270">
        <v>0</v>
      </c>
      <c r="OB28" s="2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63">
        <v>0</v>
      </c>
      <c r="OP28" s="303"/>
      <c r="OQ28" s="363">
        <v>0</v>
      </c>
      <c r="OR28" s="303"/>
      <c r="OS28" s="363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>
        <v>0</v>
      </c>
      <c r="N29" s="67">
        <v>0</v>
      </c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/>
      <c r="Z29" s="74"/>
      <c r="AA29" s="71"/>
      <c r="AB29" s="67"/>
      <c r="AC29" s="74">
        <f t="shared" si="16"/>
        <v>0</v>
      </c>
      <c r="AD29" s="74">
        <f t="shared" si="17"/>
        <v>0</v>
      </c>
      <c r="AE29" s="67"/>
      <c r="AF29" s="67"/>
      <c r="AG29" s="67"/>
      <c r="AH29" s="67"/>
      <c r="AI29" s="114"/>
      <c r="AJ29" s="114"/>
      <c r="AK29" s="350">
        <v>115</v>
      </c>
      <c r="AL29" s="351">
        <v>34.5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115</v>
      </c>
      <c r="AV29" s="70">
        <f t="shared" si="2"/>
        <v>34.5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>
        <v>32</v>
      </c>
      <c r="BF29" s="74">
        <v>4.5568</v>
      </c>
      <c r="BG29" s="361">
        <v>10</v>
      </c>
      <c r="BH29" s="362">
        <v>1.4239999999999999</v>
      </c>
      <c r="BI29" s="361">
        <v>0</v>
      </c>
      <c r="BJ29" s="362">
        <v>0</v>
      </c>
      <c r="BK29" s="264">
        <v>8</v>
      </c>
      <c r="BL29" s="74">
        <v>1.1392</v>
      </c>
      <c r="BM29" s="74"/>
      <c r="BN29" s="74"/>
      <c r="BO29" s="74"/>
      <c r="BP29" s="74"/>
      <c r="BQ29" s="74"/>
      <c r="BR29" s="74"/>
      <c r="BS29" s="263">
        <f t="shared" si="19"/>
        <v>50</v>
      </c>
      <c r="BT29" s="74">
        <f t="shared" si="20"/>
        <v>7.12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8</v>
      </c>
      <c r="CL29" s="269">
        <v>2</v>
      </c>
      <c r="CM29" s="298">
        <v>6.18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247.40625</v>
      </c>
      <c r="CR29" s="300"/>
      <c r="CS29" s="300"/>
      <c r="CT29" s="274"/>
      <c r="CU29" s="359">
        <v>18.556701030927801</v>
      </c>
      <c r="CV29" s="172"/>
      <c r="CW29" s="301">
        <v>63.814432989690701</v>
      </c>
      <c r="CX29" s="274"/>
      <c r="CY29" s="274"/>
      <c r="CZ29" s="274"/>
      <c r="DA29" s="278">
        <f t="shared" si="23"/>
        <v>329.77738402061851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6">
        <v>41.1</v>
      </c>
      <c r="DL29" s="346">
        <v>13.7</v>
      </c>
      <c r="DM29" s="263"/>
      <c r="DN29" s="263"/>
      <c r="DO29" s="346">
        <v>39.869999999999997</v>
      </c>
      <c r="DP29" s="346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52">
        <v>43.3</v>
      </c>
      <c r="EH29" s="353">
        <v>10.83</v>
      </c>
      <c r="EI29" s="87">
        <v>257.73</v>
      </c>
      <c r="EJ29" s="87">
        <v>64.430000000000007</v>
      </c>
      <c r="EK29" s="263">
        <v>113.4</v>
      </c>
      <c r="EL29" s="266">
        <v>28.35</v>
      </c>
      <c r="EM29" s="267"/>
      <c r="EN29" s="267"/>
      <c r="EO29" s="267"/>
      <c r="EP29" s="267"/>
      <c r="EQ29" s="74">
        <f t="shared" si="28"/>
        <v>414.43000000000006</v>
      </c>
      <c r="ER29" s="74">
        <f t="shared" si="29"/>
        <v>103.61000000000001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7">
        <v>43</v>
      </c>
      <c r="FB29" s="268">
        <v>0</v>
      </c>
      <c r="FC29" s="106">
        <v>28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/>
      <c r="HZ29" s="303"/>
      <c r="IA29" s="89"/>
      <c r="IB29" s="87"/>
      <c r="IC29" s="172">
        <v>4.3</v>
      </c>
      <c r="ID29" s="269">
        <v>1.075</v>
      </c>
      <c r="IE29" s="184"/>
      <c r="IF29" s="184"/>
      <c r="IG29" s="74">
        <f t="shared" si="40"/>
        <v>4.3</v>
      </c>
      <c r="IH29" s="74">
        <f t="shared" si="41"/>
        <v>1.075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8">
        <v>5.15</v>
      </c>
      <c r="JF29" s="348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9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73">
        <v>0</v>
      </c>
      <c r="LO29" s="75">
        <v>6.5750000000000002</v>
      </c>
      <c r="LP29" s="375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3">
        <v>0</v>
      </c>
      <c r="MN29" s="306"/>
      <c r="MO29" s="363">
        <v>0</v>
      </c>
      <c r="MP29" s="306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5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03">
        <v>0</v>
      </c>
      <c r="NR29" s="303"/>
      <c r="NS29" s="270">
        <v>0</v>
      </c>
      <c r="NT29" s="270"/>
      <c r="NU29" s="270">
        <v>0</v>
      </c>
      <c r="NV29" s="270"/>
      <c r="NW29" s="270">
        <v>0</v>
      </c>
      <c r="NX29" s="270"/>
      <c r="NY29" s="270">
        <v>0</v>
      </c>
      <c r="NZ29" s="270"/>
      <c r="OA29" s="270">
        <v>0</v>
      </c>
      <c r="OB29" s="2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63">
        <v>0</v>
      </c>
      <c r="OP29" s="303"/>
      <c r="OQ29" s="363">
        <v>0</v>
      </c>
      <c r="OR29" s="303"/>
      <c r="OS29" s="363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>
        <v>0</v>
      </c>
      <c r="N30" s="67">
        <v>0</v>
      </c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/>
      <c r="Z30" s="74"/>
      <c r="AA30" s="71"/>
      <c r="AB30" s="67"/>
      <c r="AC30" s="74">
        <f t="shared" si="16"/>
        <v>0</v>
      </c>
      <c r="AD30" s="74">
        <f t="shared" si="17"/>
        <v>0</v>
      </c>
      <c r="AE30" s="67"/>
      <c r="AF30" s="67"/>
      <c r="AG30" s="67"/>
      <c r="AH30" s="67"/>
      <c r="AI30" s="114"/>
      <c r="AJ30" s="114"/>
      <c r="AK30" s="350">
        <v>115</v>
      </c>
      <c r="AL30" s="351">
        <v>34.5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115</v>
      </c>
      <c r="AV30" s="70">
        <f t="shared" si="2"/>
        <v>34.5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>
        <v>32</v>
      </c>
      <c r="BF30" s="74">
        <v>4.5568</v>
      </c>
      <c r="BG30" s="361">
        <v>10</v>
      </c>
      <c r="BH30" s="362">
        <v>1.4239999999999999</v>
      </c>
      <c r="BI30" s="361">
        <v>0</v>
      </c>
      <c r="BJ30" s="362">
        <v>0</v>
      </c>
      <c r="BK30" s="264">
        <v>8</v>
      </c>
      <c r="BL30" s="74">
        <v>1.1392</v>
      </c>
      <c r="BM30" s="74"/>
      <c r="BN30" s="74"/>
      <c r="BO30" s="74"/>
      <c r="BP30" s="74"/>
      <c r="BQ30" s="74"/>
      <c r="BR30" s="74"/>
      <c r="BS30" s="263">
        <f t="shared" si="19"/>
        <v>50</v>
      </c>
      <c r="BT30" s="74">
        <f t="shared" si="20"/>
        <v>7.12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8</v>
      </c>
      <c r="CL30" s="269">
        <v>2</v>
      </c>
      <c r="CM30" s="298">
        <v>6.18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247.40625</v>
      </c>
      <c r="CR30" s="300"/>
      <c r="CS30" s="300"/>
      <c r="CT30" s="274"/>
      <c r="CU30" s="359">
        <v>18.556701030927801</v>
      </c>
      <c r="CV30" s="172"/>
      <c r="CW30" s="301">
        <v>63.814432989690701</v>
      </c>
      <c r="CX30" s="274"/>
      <c r="CY30" s="274"/>
      <c r="CZ30" s="274"/>
      <c r="DA30" s="278">
        <f t="shared" si="23"/>
        <v>329.77738402061851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6">
        <v>41.1</v>
      </c>
      <c r="DL30" s="346">
        <v>13.7</v>
      </c>
      <c r="DM30" s="263"/>
      <c r="DN30" s="263"/>
      <c r="DO30" s="346">
        <v>39.869999999999997</v>
      </c>
      <c r="DP30" s="346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52">
        <v>43.3</v>
      </c>
      <c r="EH30" s="353">
        <v>10.83</v>
      </c>
      <c r="EI30" s="87">
        <v>257.73</v>
      </c>
      <c r="EJ30" s="87">
        <v>64.430000000000007</v>
      </c>
      <c r="EK30" s="263">
        <v>113.4</v>
      </c>
      <c r="EL30" s="266">
        <v>28.35</v>
      </c>
      <c r="EM30" s="267"/>
      <c r="EN30" s="267"/>
      <c r="EO30" s="267"/>
      <c r="EP30" s="267"/>
      <c r="EQ30" s="74">
        <f t="shared" si="28"/>
        <v>414.43000000000006</v>
      </c>
      <c r="ER30" s="74">
        <f t="shared" si="29"/>
        <v>103.61000000000001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7">
        <v>43</v>
      </c>
      <c r="FB30" s="268">
        <v>0</v>
      </c>
      <c r="FC30" s="106">
        <v>28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/>
      <c r="HZ30" s="303"/>
      <c r="IA30" s="89"/>
      <c r="IB30" s="87"/>
      <c r="IC30" s="172">
        <v>4.3</v>
      </c>
      <c r="ID30" s="269">
        <v>1.075</v>
      </c>
      <c r="IE30" s="184"/>
      <c r="IF30" s="184"/>
      <c r="IG30" s="74">
        <f t="shared" si="40"/>
        <v>4.3</v>
      </c>
      <c r="IH30" s="74">
        <f t="shared" si="41"/>
        <v>1.075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8">
        <v>5.15</v>
      </c>
      <c r="JF30" s="348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9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73">
        <v>0</v>
      </c>
      <c r="LO30" s="75">
        <v>6.5750000000000002</v>
      </c>
      <c r="LP30" s="375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3">
        <v>0</v>
      </c>
      <c r="MN30" s="306"/>
      <c r="MO30" s="363">
        <v>0</v>
      </c>
      <c r="MP30" s="306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5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03">
        <v>0</v>
      </c>
      <c r="NR30" s="303"/>
      <c r="NS30" s="270">
        <v>0</v>
      </c>
      <c r="NT30" s="270"/>
      <c r="NU30" s="270">
        <v>0</v>
      </c>
      <c r="NV30" s="270"/>
      <c r="NW30" s="270">
        <v>0</v>
      </c>
      <c r="NX30" s="270"/>
      <c r="NY30" s="270">
        <v>0</v>
      </c>
      <c r="NZ30" s="270"/>
      <c r="OA30" s="270">
        <v>0</v>
      </c>
      <c r="OB30" s="2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63">
        <v>0</v>
      </c>
      <c r="OP30" s="303"/>
      <c r="OQ30" s="363">
        <v>0</v>
      </c>
      <c r="OR30" s="303"/>
      <c r="OS30" s="363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>
        <v>0</v>
      </c>
      <c r="N31" s="67">
        <v>0</v>
      </c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/>
      <c r="Z31" s="74"/>
      <c r="AA31" s="71"/>
      <c r="AB31" s="67"/>
      <c r="AC31" s="74">
        <f t="shared" si="16"/>
        <v>0</v>
      </c>
      <c r="AD31" s="74">
        <f t="shared" si="17"/>
        <v>0</v>
      </c>
      <c r="AE31" s="67"/>
      <c r="AF31" s="67"/>
      <c r="AG31" s="67"/>
      <c r="AH31" s="67"/>
      <c r="AI31" s="114"/>
      <c r="AJ31" s="114"/>
      <c r="AK31" s="350">
        <v>115</v>
      </c>
      <c r="AL31" s="351">
        <v>34.5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115</v>
      </c>
      <c r="AV31" s="70">
        <f t="shared" si="2"/>
        <v>34.5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>
        <v>32</v>
      </c>
      <c r="BF31" s="74">
        <v>4.5568</v>
      </c>
      <c r="BG31" s="361">
        <v>10</v>
      </c>
      <c r="BH31" s="362">
        <v>1.4239999999999999</v>
      </c>
      <c r="BI31" s="361">
        <v>0</v>
      </c>
      <c r="BJ31" s="362">
        <v>0</v>
      </c>
      <c r="BK31" s="264">
        <v>8</v>
      </c>
      <c r="BL31" s="74">
        <v>1.1392</v>
      </c>
      <c r="BM31" s="74"/>
      <c r="BN31" s="74"/>
      <c r="BO31" s="74"/>
      <c r="BP31" s="74"/>
      <c r="BQ31" s="74"/>
      <c r="BR31" s="74"/>
      <c r="BS31" s="263">
        <f t="shared" si="19"/>
        <v>50</v>
      </c>
      <c r="BT31" s="74">
        <f t="shared" si="20"/>
        <v>7.12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8</v>
      </c>
      <c r="CL31" s="269">
        <v>2</v>
      </c>
      <c r="CM31" s="298">
        <v>6.18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247.40625</v>
      </c>
      <c r="CR31" s="300"/>
      <c r="CS31" s="300"/>
      <c r="CT31" s="274"/>
      <c r="CU31" s="359">
        <v>18.556701030927801</v>
      </c>
      <c r="CV31" s="172"/>
      <c r="CW31" s="301">
        <v>63.814432989690701</v>
      </c>
      <c r="CX31" s="274"/>
      <c r="CY31" s="274"/>
      <c r="CZ31" s="274"/>
      <c r="DA31" s="278">
        <f t="shared" si="23"/>
        <v>329.77738402061851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6">
        <v>41.1</v>
      </c>
      <c r="DL31" s="346">
        <v>13.7</v>
      </c>
      <c r="DM31" s="263"/>
      <c r="DN31" s="263"/>
      <c r="DO31" s="346">
        <v>39.869999999999997</v>
      </c>
      <c r="DP31" s="346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52">
        <v>43.3</v>
      </c>
      <c r="EH31" s="353">
        <v>10.83</v>
      </c>
      <c r="EI31" s="87">
        <v>257.73</v>
      </c>
      <c r="EJ31" s="87">
        <v>64.430000000000007</v>
      </c>
      <c r="EK31" s="263">
        <v>113.4</v>
      </c>
      <c r="EL31" s="266">
        <v>28.35</v>
      </c>
      <c r="EM31" s="267"/>
      <c r="EN31" s="267"/>
      <c r="EO31" s="267"/>
      <c r="EP31" s="267"/>
      <c r="EQ31" s="74">
        <f t="shared" si="28"/>
        <v>414.43000000000006</v>
      </c>
      <c r="ER31" s="74">
        <f t="shared" si="29"/>
        <v>103.61000000000001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7">
        <v>43</v>
      </c>
      <c r="FB31" s="268">
        <v>0</v>
      </c>
      <c r="FC31" s="106">
        <v>28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/>
      <c r="HZ31" s="303"/>
      <c r="IA31" s="89"/>
      <c r="IB31" s="87"/>
      <c r="IC31" s="172">
        <v>4.3</v>
      </c>
      <c r="ID31" s="269">
        <v>1.075</v>
      </c>
      <c r="IE31" s="184"/>
      <c r="IF31" s="184"/>
      <c r="IG31" s="74">
        <f t="shared" si="40"/>
        <v>4.3</v>
      </c>
      <c r="IH31" s="74">
        <f t="shared" si="41"/>
        <v>1.075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8">
        <v>5.15</v>
      </c>
      <c r="JF31" s="348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9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73">
        <v>0</v>
      </c>
      <c r="LO31" s="75">
        <v>6.5750000000000002</v>
      </c>
      <c r="LP31" s="375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3">
        <v>0</v>
      </c>
      <c r="MN31" s="306"/>
      <c r="MO31" s="363">
        <v>0</v>
      </c>
      <c r="MP31" s="306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5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03">
        <v>0</v>
      </c>
      <c r="NR31" s="303"/>
      <c r="NS31" s="270">
        <v>0</v>
      </c>
      <c r="NT31" s="270"/>
      <c r="NU31" s="270">
        <v>0</v>
      </c>
      <c r="NV31" s="270"/>
      <c r="NW31" s="270">
        <v>0</v>
      </c>
      <c r="NX31" s="270"/>
      <c r="NY31" s="270">
        <v>0</v>
      </c>
      <c r="NZ31" s="270"/>
      <c r="OA31" s="270">
        <v>0</v>
      </c>
      <c r="OB31" s="2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63">
        <v>0</v>
      </c>
      <c r="OP31" s="303"/>
      <c r="OQ31" s="363">
        <v>0</v>
      </c>
      <c r="OR31" s="303"/>
      <c r="OS31" s="363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>
        <v>0</v>
      </c>
      <c r="N32" s="67">
        <v>0</v>
      </c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/>
      <c r="Z32" s="74"/>
      <c r="AA32" s="71"/>
      <c r="AB32" s="67"/>
      <c r="AC32" s="74">
        <f t="shared" si="16"/>
        <v>0</v>
      </c>
      <c r="AD32" s="74">
        <f t="shared" si="17"/>
        <v>0</v>
      </c>
      <c r="AE32" s="67"/>
      <c r="AF32" s="67"/>
      <c r="AG32" s="67"/>
      <c r="AH32" s="67"/>
      <c r="AI32" s="114"/>
      <c r="AJ32" s="114"/>
      <c r="AK32" s="350">
        <v>115</v>
      </c>
      <c r="AL32" s="351">
        <v>34.5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115</v>
      </c>
      <c r="AV32" s="70">
        <f t="shared" si="2"/>
        <v>34.5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>
        <v>32</v>
      </c>
      <c r="BF32" s="74">
        <v>4.5568</v>
      </c>
      <c r="BG32" s="361">
        <v>10</v>
      </c>
      <c r="BH32" s="362">
        <v>1.4239999999999999</v>
      </c>
      <c r="BI32" s="361">
        <v>0</v>
      </c>
      <c r="BJ32" s="362">
        <v>0</v>
      </c>
      <c r="BK32" s="264">
        <v>8</v>
      </c>
      <c r="BL32" s="74">
        <v>1.1392</v>
      </c>
      <c r="BM32" s="74"/>
      <c r="BN32" s="74"/>
      <c r="BO32" s="74"/>
      <c r="BP32" s="74"/>
      <c r="BQ32" s="74"/>
      <c r="BR32" s="74"/>
      <c r="BS32" s="263">
        <f t="shared" si="19"/>
        <v>50</v>
      </c>
      <c r="BT32" s="74">
        <f t="shared" si="20"/>
        <v>7.12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8</v>
      </c>
      <c r="CL32" s="269">
        <v>2</v>
      </c>
      <c r="CM32" s="298">
        <v>6.18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247.40625</v>
      </c>
      <c r="CR32" s="300"/>
      <c r="CS32" s="300"/>
      <c r="CT32" s="274"/>
      <c r="CU32" s="359">
        <v>18.556701030927801</v>
      </c>
      <c r="CV32" s="172"/>
      <c r="CW32" s="301">
        <v>63.814432989690701</v>
      </c>
      <c r="CX32" s="274"/>
      <c r="CY32" s="274"/>
      <c r="CZ32" s="274"/>
      <c r="DA32" s="278">
        <f t="shared" si="23"/>
        <v>329.77738402061851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6">
        <v>41.1</v>
      </c>
      <c r="DL32" s="346">
        <v>13.7</v>
      </c>
      <c r="DM32" s="263"/>
      <c r="DN32" s="263"/>
      <c r="DO32" s="346">
        <v>39.869999999999997</v>
      </c>
      <c r="DP32" s="346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52">
        <v>43.3</v>
      </c>
      <c r="EH32" s="353">
        <v>10.83</v>
      </c>
      <c r="EI32" s="87">
        <v>257.73</v>
      </c>
      <c r="EJ32" s="87">
        <v>64.430000000000007</v>
      </c>
      <c r="EK32" s="263">
        <v>113.4</v>
      </c>
      <c r="EL32" s="266">
        <v>28.35</v>
      </c>
      <c r="EM32" s="267"/>
      <c r="EN32" s="267"/>
      <c r="EO32" s="267"/>
      <c r="EP32" s="267"/>
      <c r="EQ32" s="74">
        <f t="shared" si="28"/>
        <v>414.43000000000006</v>
      </c>
      <c r="ER32" s="74">
        <f t="shared" si="29"/>
        <v>103.61000000000001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7">
        <v>43</v>
      </c>
      <c r="FB32" s="268">
        <v>0</v>
      </c>
      <c r="FC32" s="106">
        <v>28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/>
      <c r="HZ32" s="303"/>
      <c r="IA32" s="89"/>
      <c r="IB32" s="87"/>
      <c r="IC32" s="172">
        <v>4.3</v>
      </c>
      <c r="ID32" s="269">
        <v>1.075</v>
      </c>
      <c r="IE32" s="184"/>
      <c r="IF32" s="184"/>
      <c r="IG32" s="74">
        <f t="shared" si="40"/>
        <v>4.3</v>
      </c>
      <c r="IH32" s="74">
        <f t="shared" si="41"/>
        <v>1.075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8">
        <v>5.15</v>
      </c>
      <c r="JF32" s="348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9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73">
        <v>0</v>
      </c>
      <c r="LO32" s="75">
        <v>6.5750000000000002</v>
      </c>
      <c r="LP32" s="375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3">
        <v>0</v>
      </c>
      <c r="MN32" s="306"/>
      <c r="MO32" s="363">
        <v>0</v>
      </c>
      <c r="MP32" s="306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5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03">
        <v>0</v>
      </c>
      <c r="NR32" s="303"/>
      <c r="NS32" s="270">
        <v>0</v>
      </c>
      <c r="NT32" s="270"/>
      <c r="NU32" s="270">
        <v>0</v>
      </c>
      <c r="NV32" s="270"/>
      <c r="NW32" s="270">
        <v>0</v>
      </c>
      <c r="NX32" s="270"/>
      <c r="NY32" s="270">
        <v>0</v>
      </c>
      <c r="NZ32" s="270"/>
      <c r="OA32" s="270">
        <v>0</v>
      </c>
      <c r="OB32" s="2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63">
        <v>0</v>
      </c>
      <c r="OP32" s="303"/>
      <c r="OQ32" s="363">
        <v>0</v>
      </c>
      <c r="OR32" s="303"/>
      <c r="OS32" s="363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>
        <v>0</v>
      </c>
      <c r="N33" s="67">
        <v>0</v>
      </c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/>
      <c r="Z33" s="74"/>
      <c r="AA33" s="71"/>
      <c r="AB33" s="67"/>
      <c r="AC33" s="74">
        <f t="shared" si="16"/>
        <v>0</v>
      </c>
      <c r="AD33" s="74">
        <f t="shared" si="17"/>
        <v>0</v>
      </c>
      <c r="AE33" s="67"/>
      <c r="AF33" s="67"/>
      <c r="AG33" s="67"/>
      <c r="AH33" s="67"/>
      <c r="AI33" s="114"/>
      <c r="AJ33" s="114"/>
      <c r="AK33" s="350">
        <v>115</v>
      </c>
      <c r="AL33" s="351">
        <v>34.5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115</v>
      </c>
      <c r="AV33" s="70">
        <f t="shared" si="2"/>
        <v>34.5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>
        <v>32</v>
      </c>
      <c r="BF33" s="74">
        <v>4.5568</v>
      </c>
      <c r="BG33" s="361">
        <v>10</v>
      </c>
      <c r="BH33" s="362">
        <v>1.4239999999999999</v>
      </c>
      <c r="BI33" s="361">
        <v>0</v>
      </c>
      <c r="BJ33" s="362">
        <v>0</v>
      </c>
      <c r="BK33" s="264">
        <v>8</v>
      </c>
      <c r="BL33" s="74">
        <v>1.1392</v>
      </c>
      <c r="BM33" s="74"/>
      <c r="BN33" s="74"/>
      <c r="BO33" s="74"/>
      <c r="BP33" s="74"/>
      <c r="BQ33" s="74"/>
      <c r="BR33" s="74"/>
      <c r="BS33" s="263">
        <f t="shared" si="19"/>
        <v>50</v>
      </c>
      <c r="BT33" s="74">
        <f t="shared" si="20"/>
        <v>7.12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8</v>
      </c>
      <c r="CL33" s="269">
        <v>2</v>
      </c>
      <c r="CM33" s="298">
        <v>6.18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247.40625</v>
      </c>
      <c r="CR33" s="300"/>
      <c r="CS33" s="300"/>
      <c r="CT33" s="274"/>
      <c r="CU33" s="359">
        <v>18.556701030927801</v>
      </c>
      <c r="CV33" s="172"/>
      <c r="CW33" s="301">
        <v>63.814432989690701</v>
      </c>
      <c r="CX33" s="274"/>
      <c r="CY33" s="274"/>
      <c r="CZ33" s="274"/>
      <c r="DA33" s="278">
        <f t="shared" si="23"/>
        <v>329.77738402061851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6">
        <v>41.1</v>
      </c>
      <c r="DL33" s="346">
        <v>13.7</v>
      </c>
      <c r="DM33" s="263"/>
      <c r="DN33" s="263"/>
      <c r="DO33" s="346">
        <v>39.869999999999997</v>
      </c>
      <c r="DP33" s="346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52">
        <v>43.3</v>
      </c>
      <c r="EH33" s="353">
        <v>10.83</v>
      </c>
      <c r="EI33" s="87">
        <v>257.73</v>
      </c>
      <c r="EJ33" s="87">
        <v>64.430000000000007</v>
      </c>
      <c r="EK33" s="263">
        <v>113.4</v>
      </c>
      <c r="EL33" s="266">
        <v>28.35</v>
      </c>
      <c r="EM33" s="267"/>
      <c r="EN33" s="267"/>
      <c r="EO33" s="267"/>
      <c r="EP33" s="267"/>
      <c r="EQ33" s="74">
        <f t="shared" si="28"/>
        <v>414.43000000000006</v>
      </c>
      <c r="ER33" s="74">
        <f t="shared" si="29"/>
        <v>103.61000000000001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7">
        <v>43</v>
      </c>
      <c r="FB33" s="268">
        <v>0</v>
      </c>
      <c r="FC33" s="106">
        <v>28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/>
      <c r="HZ33" s="303"/>
      <c r="IA33" s="89"/>
      <c r="IB33" s="87"/>
      <c r="IC33" s="172">
        <v>4.3</v>
      </c>
      <c r="ID33" s="269">
        <v>1.075</v>
      </c>
      <c r="IE33" s="184"/>
      <c r="IF33" s="184"/>
      <c r="IG33" s="74">
        <f t="shared" si="40"/>
        <v>4.3</v>
      </c>
      <c r="IH33" s="74">
        <f t="shared" si="41"/>
        <v>1.075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8">
        <v>5.15</v>
      </c>
      <c r="JF33" s="348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9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73">
        <v>0</v>
      </c>
      <c r="LO33" s="75">
        <v>6.5750000000000002</v>
      </c>
      <c r="LP33" s="375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3">
        <v>0</v>
      </c>
      <c r="MN33" s="306"/>
      <c r="MO33" s="363">
        <v>0</v>
      </c>
      <c r="MP33" s="306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5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03">
        <v>0</v>
      </c>
      <c r="NR33" s="303"/>
      <c r="NS33" s="270">
        <v>0</v>
      </c>
      <c r="NT33" s="270"/>
      <c r="NU33" s="270">
        <v>0</v>
      </c>
      <c r="NV33" s="270"/>
      <c r="NW33" s="270">
        <v>0</v>
      </c>
      <c r="NX33" s="270"/>
      <c r="NY33" s="270">
        <v>0</v>
      </c>
      <c r="NZ33" s="270"/>
      <c r="OA33" s="270">
        <v>0</v>
      </c>
      <c r="OB33" s="2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63">
        <v>0</v>
      </c>
      <c r="OP33" s="303"/>
      <c r="OQ33" s="363">
        <v>0</v>
      </c>
      <c r="OR33" s="303"/>
      <c r="OS33" s="363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>
        <v>0</v>
      </c>
      <c r="N34" s="67">
        <v>0</v>
      </c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/>
      <c r="Z34" s="74"/>
      <c r="AA34" s="71"/>
      <c r="AB34" s="67"/>
      <c r="AC34" s="74">
        <f t="shared" si="16"/>
        <v>0</v>
      </c>
      <c r="AD34" s="74">
        <f t="shared" si="17"/>
        <v>0</v>
      </c>
      <c r="AE34" s="67"/>
      <c r="AF34" s="67"/>
      <c r="AG34" s="67"/>
      <c r="AH34" s="67"/>
      <c r="AI34" s="114"/>
      <c r="AJ34" s="114"/>
      <c r="AK34" s="350">
        <v>115</v>
      </c>
      <c r="AL34" s="351">
        <v>34.5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115</v>
      </c>
      <c r="AV34" s="70">
        <f t="shared" si="2"/>
        <v>34.5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>
        <v>32</v>
      </c>
      <c r="BF34" s="74">
        <v>4.5568</v>
      </c>
      <c r="BG34" s="361">
        <v>10</v>
      </c>
      <c r="BH34" s="362">
        <v>1.4239999999999999</v>
      </c>
      <c r="BI34" s="361">
        <v>0</v>
      </c>
      <c r="BJ34" s="362">
        <v>0</v>
      </c>
      <c r="BK34" s="264">
        <v>8</v>
      </c>
      <c r="BL34" s="74">
        <v>1.1392</v>
      </c>
      <c r="BM34" s="74"/>
      <c r="BN34" s="74"/>
      <c r="BO34" s="74"/>
      <c r="BP34" s="74"/>
      <c r="BQ34" s="74"/>
      <c r="BR34" s="74"/>
      <c r="BS34" s="263">
        <f t="shared" si="19"/>
        <v>50</v>
      </c>
      <c r="BT34" s="74">
        <f t="shared" si="20"/>
        <v>7.12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8</v>
      </c>
      <c r="CL34" s="269">
        <v>2</v>
      </c>
      <c r="CM34" s="298">
        <v>6.18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247.40625</v>
      </c>
      <c r="CR34" s="300"/>
      <c r="CS34" s="300"/>
      <c r="CT34" s="274"/>
      <c r="CU34" s="359">
        <v>18.556701030927801</v>
      </c>
      <c r="CV34" s="172"/>
      <c r="CW34" s="301">
        <v>63.814432989690701</v>
      </c>
      <c r="CX34" s="274"/>
      <c r="CY34" s="274"/>
      <c r="CZ34" s="274"/>
      <c r="DA34" s="278">
        <f t="shared" si="23"/>
        <v>329.77738402061851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6">
        <v>41.1</v>
      </c>
      <c r="DL34" s="346">
        <v>13.7</v>
      </c>
      <c r="DM34" s="263"/>
      <c r="DN34" s="263"/>
      <c r="DO34" s="346">
        <v>39.869999999999997</v>
      </c>
      <c r="DP34" s="346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52">
        <v>43.3</v>
      </c>
      <c r="EH34" s="353">
        <v>10.83</v>
      </c>
      <c r="EI34" s="87">
        <v>257.73</v>
      </c>
      <c r="EJ34" s="87">
        <v>64.430000000000007</v>
      </c>
      <c r="EK34" s="263">
        <v>113.4</v>
      </c>
      <c r="EL34" s="266">
        <v>28.35</v>
      </c>
      <c r="EM34" s="267"/>
      <c r="EN34" s="267"/>
      <c r="EO34" s="267"/>
      <c r="EP34" s="267"/>
      <c r="EQ34" s="74">
        <f t="shared" si="28"/>
        <v>414.43000000000006</v>
      </c>
      <c r="ER34" s="74">
        <f t="shared" si="29"/>
        <v>103.61000000000001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7">
        <v>43</v>
      </c>
      <c r="FB34" s="268">
        <v>0</v>
      </c>
      <c r="FC34" s="106">
        <v>28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/>
      <c r="HZ34" s="303"/>
      <c r="IA34" s="89"/>
      <c r="IB34" s="87"/>
      <c r="IC34" s="172">
        <v>4.3</v>
      </c>
      <c r="ID34" s="269">
        <v>1.075</v>
      </c>
      <c r="IE34" s="184"/>
      <c r="IF34" s="184"/>
      <c r="IG34" s="74">
        <f t="shared" si="40"/>
        <v>4.3</v>
      </c>
      <c r="IH34" s="74">
        <f t="shared" si="41"/>
        <v>1.075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8">
        <v>5.15</v>
      </c>
      <c r="JF34" s="348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9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73">
        <v>0</v>
      </c>
      <c r="LO34" s="75">
        <v>6.5750000000000002</v>
      </c>
      <c r="LP34" s="375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3">
        <v>0.13</v>
      </c>
      <c r="MN34" s="306"/>
      <c r="MO34" s="363">
        <v>0.09</v>
      </c>
      <c r="MP34" s="306"/>
      <c r="MQ34" s="70">
        <f t="shared" si="61"/>
        <v>0.22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5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03">
        <v>0</v>
      </c>
      <c r="NR34" s="303"/>
      <c r="NS34" s="270">
        <v>0</v>
      </c>
      <c r="NT34" s="270"/>
      <c r="NU34" s="270">
        <v>0</v>
      </c>
      <c r="NV34" s="270"/>
      <c r="NW34" s="270">
        <v>0</v>
      </c>
      <c r="NX34" s="270"/>
      <c r="NY34" s="270">
        <v>0</v>
      </c>
      <c r="NZ34" s="270"/>
      <c r="OA34" s="270">
        <v>0</v>
      </c>
      <c r="OB34" s="2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63">
        <v>0</v>
      </c>
      <c r="OP34" s="303"/>
      <c r="OQ34" s="363">
        <v>0</v>
      </c>
      <c r="OR34" s="303"/>
      <c r="OS34" s="363">
        <v>0</v>
      </c>
      <c r="OT34" s="172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>
        <v>0</v>
      </c>
      <c r="N35" s="67">
        <v>0</v>
      </c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/>
      <c r="Z35" s="74"/>
      <c r="AA35" s="71"/>
      <c r="AB35" s="67"/>
      <c r="AC35" s="74">
        <f t="shared" si="16"/>
        <v>0</v>
      </c>
      <c r="AD35" s="74">
        <f t="shared" si="17"/>
        <v>0</v>
      </c>
      <c r="AE35" s="67"/>
      <c r="AF35" s="67"/>
      <c r="AG35" s="67"/>
      <c r="AH35" s="67"/>
      <c r="AI35" s="114"/>
      <c r="AJ35" s="114"/>
      <c r="AK35" s="350">
        <v>115</v>
      </c>
      <c r="AL35" s="351">
        <v>34.5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115</v>
      </c>
      <c r="AV35" s="70">
        <f t="shared" si="2"/>
        <v>34.5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>
        <v>32</v>
      </c>
      <c r="BF35" s="74">
        <v>4.5568</v>
      </c>
      <c r="BG35" s="361">
        <v>10</v>
      </c>
      <c r="BH35" s="362">
        <v>1.4239999999999999</v>
      </c>
      <c r="BI35" s="361">
        <v>0</v>
      </c>
      <c r="BJ35" s="362">
        <v>0</v>
      </c>
      <c r="BK35" s="264">
        <v>8</v>
      </c>
      <c r="BL35" s="74">
        <v>1.1392</v>
      </c>
      <c r="BM35" s="74"/>
      <c r="BN35" s="74"/>
      <c r="BO35" s="74"/>
      <c r="BP35" s="74"/>
      <c r="BQ35" s="74"/>
      <c r="BR35" s="74"/>
      <c r="BS35" s="263">
        <f t="shared" si="19"/>
        <v>50</v>
      </c>
      <c r="BT35" s="74">
        <f t="shared" si="20"/>
        <v>7.12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8</v>
      </c>
      <c r="CL35" s="269">
        <v>2</v>
      </c>
      <c r="CM35" s="298">
        <v>6.18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247.40625</v>
      </c>
      <c r="CR35" s="300"/>
      <c r="CS35" s="300"/>
      <c r="CT35" s="274"/>
      <c r="CU35" s="359">
        <v>18.556701030927801</v>
      </c>
      <c r="CV35" s="172"/>
      <c r="CW35" s="301">
        <v>63.814432989690701</v>
      </c>
      <c r="CX35" s="274"/>
      <c r="CY35" s="274"/>
      <c r="CZ35" s="274"/>
      <c r="DA35" s="278">
        <f t="shared" si="23"/>
        <v>329.77738402061851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6">
        <v>41.1</v>
      </c>
      <c r="DL35" s="346">
        <v>13.7</v>
      </c>
      <c r="DM35" s="263"/>
      <c r="DN35" s="263"/>
      <c r="DO35" s="346">
        <v>39.869999999999997</v>
      </c>
      <c r="DP35" s="346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52">
        <v>43.3</v>
      </c>
      <c r="EH35" s="353">
        <v>10.83</v>
      </c>
      <c r="EI35" s="87">
        <v>257.73</v>
      </c>
      <c r="EJ35" s="87">
        <v>64.430000000000007</v>
      </c>
      <c r="EK35" s="263">
        <v>113.4</v>
      </c>
      <c r="EL35" s="266">
        <v>28.35</v>
      </c>
      <c r="EM35" s="267"/>
      <c r="EN35" s="267"/>
      <c r="EO35" s="267"/>
      <c r="EP35" s="267"/>
      <c r="EQ35" s="74">
        <f t="shared" si="28"/>
        <v>414.43000000000006</v>
      </c>
      <c r="ER35" s="74">
        <f t="shared" si="29"/>
        <v>103.61000000000001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7">
        <v>43</v>
      </c>
      <c r="FB35" s="268">
        <v>0</v>
      </c>
      <c r="FC35" s="106">
        <v>28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4.3</v>
      </c>
      <c r="ID35" s="269">
        <v>1.075</v>
      </c>
      <c r="IE35" s="184"/>
      <c r="IF35" s="184"/>
      <c r="IG35" s="74">
        <f t="shared" si="40"/>
        <v>4.3</v>
      </c>
      <c r="IH35" s="74">
        <f t="shared" si="41"/>
        <v>1.075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8">
        <v>5.15</v>
      </c>
      <c r="JF35" s="348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9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73">
        <v>0</v>
      </c>
      <c r="LO35" s="75">
        <v>6.5750000000000002</v>
      </c>
      <c r="LP35" s="375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3">
        <v>0.56999999999999995</v>
      </c>
      <c r="MN35" s="306"/>
      <c r="MO35" s="363">
        <v>0.38</v>
      </c>
      <c r="MP35" s="306"/>
      <c r="MQ35" s="70">
        <f t="shared" si="61"/>
        <v>0.95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5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03">
        <v>0.14000000000000001</v>
      </c>
      <c r="NR35" s="303"/>
      <c r="NS35" s="270">
        <v>0</v>
      </c>
      <c r="NT35" s="270"/>
      <c r="NU35" s="270">
        <v>0</v>
      </c>
      <c r="NV35" s="270"/>
      <c r="NW35" s="270">
        <v>0</v>
      </c>
      <c r="NX35" s="270"/>
      <c r="NY35" s="270">
        <v>0</v>
      </c>
      <c r="NZ35" s="270"/>
      <c r="OA35" s="270">
        <v>0</v>
      </c>
      <c r="OB35" s="270"/>
      <c r="OC35" s="70">
        <f t="shared" si="75"/>
        <v>0.14000000000000001</v>
      </c>
      <c r="OD35" s="70">
        <f t="shared" si="76"/>
        <v>0</v>
      </c>
      <c r="OE35" s="70">
        <v>0.83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0.83</v>
      </c>
      <c r="ON35" s="70">
        <f t="shared" si="78"/>
        <v>0</v>
      </c>
      <c r="OO35" s="363">
        <v>0.33</v>
      </c>
      <c r="OP35" s="303"/>
      <c r="OQ35" s="363">
        <v>0.09</v>
      </c>
      <c r="OR35" s="303"/>
      <c r="OS35" s="363">
        <v>0.1</v>
      </c>
      <c r="OT35" s="172"/>
      <c r="OU35" s="172">
        <f t="shared" si="79"/>
        <v>0.42000000000000004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>
        <v>0</v>
      </c>
      <c r="N36" s="67">
        <v>0</v>
      </c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/>
      <c r="Z36" s="74"/>
      <c r="AA36" s="71"/>
      <c r="AB36" s="67"/>
      <c r="AC36" s="74">
        <f t="shared" si="16"/>
        <v>0</v>
      </c>
      <c r="AD36" s="74">
        <f t="shared" si="17"/>
        <v>0</v>
      </c>
      <c r="AE36" s="67"/>
      <c r="AF36" s="67"/>
      <c r="AG36" s="67"/>
      <c r="AH36" s="67"/>
      <c r="AI36" s="114"/>
      <c r="AJ36" s="114"/>
      <c r="AK36" s="350">
        <v>115</v>
      </c>
      <c r="AL36" s="351">
        <v>34.5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115</v>
      </c>
      <c r="AV36" s="70">
        <f t="shared" si="2"/>
        <v>34.5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>
        <v>32</v>
      </c>
      <c r="BF36" s="74">
        <v>4.5568</v>
      </c>
      <c r="BG36" s="361">
        <v>10</v>
      </c>
      <c r="BH36" s="362">
        <v>1.4239999999999999</v>
      </c>
      <c r="BI36" s="361">
        <v>0</v>
      </c>
      <c r="BJ36" s="362">
        <v>0</v>
      </c>
      <c r="BK36" s="264">
        <v>8</v>
      </c>
      <c r="BL36" s="74">
        <v>1.1392</v>
      </c>
      <c r="BM36" s="74"/>
      <c r="BN36" s="74"/>
      <c r="BO36" s="74"/>
      <c r="BP36" s="74"/>
      <c r="BQ36" s="74"/>
      <c r="BR36" s="74"/>
      <c r="BS36" s="263">
        <f t="shared" si="19"/>
        <v>50</v>
      </c>
      <c r="BT36" s="74">
        <f t="shared" si="20"/>
        <v>7.12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8</v>
      </c>
      <c r="CL36" s="269">
        <v>2</v>
      </c>
      <c r="CM36" s="298">
        <v>6.18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247.40625</v>
      </c>
      <c r="CR36" s="300"/>
      <c r="CS36" s="300"/>
      <c r="CT36" s="274"/>
      <c r="CU36" s="359">
        <v>18.556701030927801</v>
      </c>
      <c r="CV36" s="172"/>
      <c r="CW36" s="301">
        <v>63.814432989690701</v>
      </c>
      <c r="CX36" s="274"/>
      <c r="CY36" s="274"/>
      <c r="CZ36" s="274"/>
      <c r="DA36" s="278">
        <f t="shared" si="23"/>
        <v>329.77738402061851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6">
        <v>41.1</v>
      </c>
      <c r="DL36" s="346">
        <v>13.7</v>
      </c>
      <c r="DM36" s="263"/>
      <c r="DN36" s="263"/>
      <c r="DO36" s="346">
        <v>39.869999999999997</v>
      </c>
      <c r="DP36" s="346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52">
        <v>43.3</v>
      </c>
      <c r="EH36" s="353">
        <v>10.83</v>
      </c>
      <c r="EI36" s="87">
        <v>257.73</v>
      </c>
      <c r="EJ36" s="87">
        <v>64.430000000000007</v>
      </c>
      <c r="EK36" s="263">
        <v>113.4</v>
      </c>
      <c r="EL36" s="266">
        <v>28.35</v>
      </c>
      <c r="EM36" s="267"/>
      <c r="EN36" s="267"/>
      <c r="EO36" s="267"/>
      <c r="EP36" s="267"/>
      <c r="EQ36" s="74">
        <f t="shared" si="28"/>
        <v>414.43000000000006</v>
      </c>
      <c r="ER36" s="74">
        <f t="shared" si="29"/>
        <v>103.61000000000001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7">
        <v>43</v>
      </c>
      <c r="FB36" s="268">
        <v>0</v>
      </c>
      <c r="FC36" s="106">
        <v>28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/>
      <c r="HZ36" s="303"/>
      <c r="IA36" s="89"/>
      <c r="IB36" s="87"/>
      <c r="IC36" s="172">
        <v>4.3</v>
      </c>
      <c r="ID36" s="269">
        <v>1.075</v>
      </c>
      <c r="IE36" s="184"/>
      <c r="IF36" s="184"/>
      <c r="IG36" s="74">
        <f t="shared" si="40"/>
        <v>4.3</v>
      </c>
      <c r="IH36" s="74">
        <f t="shared" si="41"/>
        <v>1.075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8">
        <v>5.15</v>
      </c>
      <c r="JF36" s="348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9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73">
        <v>0</v>
      </c>
      <c r="LO36" s="75">
        <v>6.5750000000000002</v>
      </c>
      <c r="LP36" s="375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3">
        <v>1.24</v>
      </c>
      <c r="MN36" s="306"/>
      <c r="MO36" s="363">
        <v>0.83</v>
      </c>
      <c r="MP36" s="306"/>
      <c r="MQ36" s="70">
        <f t="shared" si="61"/>
        <v>2.0699999999999998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5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03">
        <v>0.56999999999999995</v>
      </c>
      <c r="NR36" s="303"/>
      <c r="NS36" s="270">
        <v>0</v>
      </c>
      <c r="NT36" s="270"/>
      <c r="NU36" s="270">
        <v>0</v>
      </c>
      <c r="NV36" s="270"/>
      <c r="NW36" s="270">
        <v>0</v>
      </c>
      <c r="NX36" s="270"/>
      <c r="NY36" s="270">
        <v>0</v>
      </c>
      <c r="NZ36" s="270"/>
      <c r="OA36" s="270">
        <v>0</v>
      </c>
      <c r="OB36" s="270"/>
      <c r="OC36" s="70">
        <f t="shared" si="75"/>
        <v>0.56999999999999995</v>
      </c>
      <c r="OD36" s="70">
        <f t="shared" si="76"/>
        <v>0</v>
      </c>
      <c r="OE36" s="70">
        <v>1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1</v>
      </c>
      <c r="ON36" s="70">
        <f t="shared" si="78"/>
        <v>0</v>
      </c>
      <c r="OO36" s="363">
        <v>0.82</v>
      </c>
      <c r="OP36" s="303"/>
      <c r="OQ36" s="363">
        <v>0.23</v>
      </c>
      <c r="OR36" s="303"/>
      <c r="OS36" s="363">
        <v>0.26</v>
      </c>
      <c r="OT36" s="172"/>
      <c r="OU36" s="172">
        <f t="shared" si="79"/>
        <v>1.05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>
        <v>0</v>
      </c>
      <c r="N37" s="67">
        <v>0</v>
      </c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/>
      <c r="Z37" s="74"/>
      <c r="AA37" s="71"/>
      <c r="AB37" s="67"/>
      <c r="AC37" s="74">
        <f t="shared" si="16"/>
        <v>0</v>
      </c>
      <c r="AD37" s="74">
        <f t="shared" si="17"/>
        <v>0</v>
      </c>
      <c r="AE37" s="67"/>
      <c r="AF37" s="67"/>
      <c r="AG37" s="67"/>
      <c r="AH37" s="67"/>
      <c r="AI37" s="114"/>
      <c r="AJ37" s="114"/>
      <c r="AK37" s="350">
        <v>115</v>
      </c>
      <c r="AL37" s="351">
        <v>34.5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115</v>
      </c>
      <c r="AV37" s="70">
        <f t="shared" si="2"/>
        <v>34.5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>
        <v>32</v>
      </c>
      <c r="BF37" s="74">
        <v>4.5568</v>
      </c>
      <c r="BG37" s="361">
        <v>10</v>
      </c>
      <c r="BH37" s="362">
        <v>1.4239999999999999</v>
      </c>
      <c r="BI37" s="361">
        <v>0</v>
      </c>
      <c r="BJ37" s="362">
        <v>0</v>
      </c>
      <c r="BK37" s="264">
        <v>8</v>
      </c>
      <c r="BL37" s="74">
        <v>1.1392</v>
      </c>
      <c r="BM37" s="74"/>
      <c r="BN37" s="74"/>
      <c r="BO37" s="74"/>
      <c r="BP37" s="74"/>
      <c r="BQ37" s="74"/>
      <c r="BR37" s="74"/>
      <c r="BS37" s="263">
        <f t="shared" si="19"/>
        <v>50</v>
      </c>
      <c r="BT37" s="74">
        <f t="shared" si="20"/>
        <v>7.12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8</v>
      </c>
      <c r="CL37" s="269">
        <v>2</v>
      </c>
      <c r="CM37" s="298">
        <v>6.18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247.40625</v>
      </c>
      <c r="CR37" s="300"/>
      <c r="CS37" s="300"/>
      <c r="CT37" s="274"/>
      <c r="CU37" s="359">
        <v>18.556701030927801</v>
      </c>
      <c r="CV37" s="172"/>
      <c r="CW37" s="301">
        <v>63.814432989690701</v>
      </c>
      <c r="CX37" s="274"/>
      <c r="CY37" s="274"/>
      <c r="CZ37" s="274"/>
      <c r="DA37" s="278">
        <f t="shared" si="23"/>
        <v>329.77738402061851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6">
        <v>41.1</v>
      </c>
      <c r="DL37" s="346">
        <v>13.7</v>
      </c>
      <c r="DM37" s="263"/>
      <c r="DN37" s="263"/>
      <c r="DO37" s="346">
        <v>39.869999999999997</v>
      </c>
      <c r="DP37" s="346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52">
        <v>43.3</v>
      </c>
      <c r="EH37" s="353">
        <v>10.83</v>
      </c>
      <c r="EI37" s="87">
        <v>257.73</v>
      </c>
      <c r="EJ37" s="87">
        <v>64.430000000000007</v>
      </c>
      <c r="EK37" s="263">
        <v>113.4</v>
      </c>
      <c r="EL37" s="266">
        <v>28.35</v>
      </c>
      <c r="EM37" s="267"/>
      <c r="EN37" s="267"/>
      <c r="EO37" s="267"/>
      <c r="EP37" s="267"/>
      <c r="EQ37" s="74">
        <f t="shared" si="28"/>
        <v>414.43000000000006</v>
      </c>
      <c r="ER37" s="74">
        <f t="shared" si="29"/>
        <v>103.61000000000001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7">
        <v>43</v>
      </c>
      <c r="FB37" s="268">
        <v>0</v>
      </c>
      <c r="FC37" s="106">
        <v>28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/>
      <c r="HZ37" s="303"/>
      <c r="IA37" s="89"/>
      <c r="IB37" s="87"/>
      <c r="IC37" s="172">
        <v>4.3</v>
      </c>
      <c r="ID37" s="269">
        <v>1.075</v>
      </c>
      <c r="IE37" s="184"/>
      <c r="IF37" s="184"/>
      <c r="IG37" s="74">
        <f t="shared" si="40"/>
        <v>4.3</v>
      </c>
      <c r="IH37" s="74">
        <f t="shared" si="41"/>
        <v>1.075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8">
        <v>5.15</v>
      </c>
      <c r="JF37" s="348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9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73">
        <v>0</v>
      </c>
      <c r="LO37" s="75">
        <v>6.5750000000000002</v>
      </c>
      <c r="LP37" s="375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3">
        <v>2.13</v>
      </c>
      <c r="MN37" s="306"/>
      <c r="MO37" s="363">
        <v>1.42</v>
      </c>
      <c r="MP37" s="306"/>
      <c r="MQ37" s="70">
        <f t="shared" si="61"/>
        <v>3.55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5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03">
        <v>1.22</v>
      </c>
      <c r="NR37" s="303"/>
      <c r="NS37" s="270">
        <v>0</v>
      </c>
      <c r="NT37" s="270"/>
      <c r="NU37" s="270">
        <v>0</v>
      </c>
      <c r="NV37" s="270"/>
      <c r="NW37" s="270">
        <v>0</v>
      </c>
      <c r="NX37" s="270"/>
      <c r="NY37" s="270">
        <v>0</v>
      </c>
      <c r="NZ37" s="270"/>
      <c r="OA37" s="270">
        <v>0</v>
      </c>
      <c r="OB37" s="270"/>
      <c r="OC37" s="70">
        <f t="shared" si="75"/>
        <v>1.22</v>
      </c>
      <c r="OD37" s="70">
        <f t="shared" si="76"/>
        <v>0</v>
      </c>
      <c r="OE37" s="70">
        <v>2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2</v>
      </c>
      <c r="ON37" s="70">
        <f t="shared" si="78"/>
        <v>0</v>
      </c>
      <c r="OO37" s="363">
        <v>1.37</v>
      </c>
      <c r="OP37" s="303"/>
      <c r="OQ37" s="363">
        <v>0.39</v>
      </c>
      <c r="OR37" s="303"/>
      <c r="OS37" s="363">
        <v>0.43</v>
      </c>
      <c r="OT37" s="172"/>
      <c r="OU37" s="172">
        <f t="shared" si="79"/>
        <v>1.7600000000000002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>
        <v>0</v>
      </c>
      <c r="N38" s="67">
        <v>0</v>
      </c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/>
      <c r="Z38" s="74"/>
      <c r="AA38" s="71"/>
      <c r="AB38" s="67"/>
      <c r="AC38" s="74">
        <f t="shared" si="16"/>
        <v>0</v>
      </c>
      <c r="AD38" s="74">
        <f t="shared" si="17"/>
        <v>0</v>
      </c>
      <c r="AE38" s="67"/>
      <c r="AF38" s="67"/>
      <c r="AG38" s="67"/>
      <c r="AH38" s="67"/>
      <c r="AI38" s="114"/>
      <c r="AJ38" s="114"/>
      <c r="AK38" s="350">
        <v>115</v>
      </c>
      <c r="AL38" s="351">
        <v>34.5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115</v>
      </c>
      <c r="AV38" s="70">
        <f t="shared" si="2"/>
        <v>34.5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>
        <v>32</v>
      </c>
      <c r="BF38" s="74">
        <v>4.5568</v>
      </c>
      <c r="BG38" s="361">
        <v>10</v>
      </c>
      <c r="BH38" s="362">
        <v>1.4239999999999999</v>
      </c>
      <c r="BI38" s="361">
        <v>0</v>
      </c>
      <c r="BJ38" s="362">
        <v>0</v>
      </c>
      <c r="BK38" s="264">
        <v>8</v>
      </c>
      <c r="BL38" s="74">
        <v>1.1392</v>
      </c>
      <c r="BM38" s="74"/>
      <c r="BN38" s="74"/>
      <c r="BO38" s="74"/>
      <c r="BP38" s="74"/>
      <c r="BQ38" s="74"/>
      <c r="BR38" s="74"/>
      <c r="BS38" s="263">
        <f t="shared" si="19"/>
        <v>50</v>
      </c>
      <c r="BT38" s="74">
        <f t="shared" si="20"/>
        <v>7.12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8</v>
      </c>
      <c r="CL38" s="269">
        <v>2</v>
      </c>
      <c r="CM38" s="298">
        <v>6.18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247.40625</v>
      </c>
      <c r="CR38" s="300"/>
      <c r="CS38" s="300"/>
      <c r="CT38" s="274"/>
      <c r="CU38" s="359">
        <v>18.556701030927801</v>
      </c>
      <c r="CV38" s="172"/>
      <c r="CW38" s="301">
        <v>63.814432989690701</v>
      </c>
      <c r="CX38" s="274"/>
      <c r="CY38" s="274"/>
      <c r="CZ38" s="274"/>
      <c r="DA38" s="278">
        <f t="shared" si="23"/>
        <v>329.77738402061851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6">
        <v>41.1</v>
      </c>
      <c r="DL38" s="346">
        <v>13.7</v>
      </c>
      <c r="DM38" s="263"/>
      <c r="DN38" s="263"/>
      <c r="DO38" s="346">
        <v>39.869999999999997</v>
      </c>
      <c r="DP38" s="346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52">
        <v>43.3</v>
      </c>
      <c r="EH38" s="353">
        <v>10.83</v>
      </c>
      <c r="EI38" s="87">
        <v>257.73</v>
      </c>
      <c r="EJ38" s="87">
        <v>64.430000000000007</v>
      </c>
      <c r="EK38" s="263">
        <v>113.4</v>
      </c>
      <c r="EL38" s="266">
        <v>28.35</v>
      </c>
      <c r="EM38" s="267"/>
      <c r="EN38" s="267"/>
      <c r="EO38" s="267"/>
      <c r="EP38" s="267"/>
      <c r="EQ38" s="74">
        <f t="shared" si="28"/>
        <v>414.43000000000006</v>
      </c>
      <c r="ER38" s="74">
        <f t="shared" si="29"/>
        <v>103.61000000000001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7">
        <v>43</v>
      </c>
      <c r="FB38" s="268">
        <v>0</v>
      </c>
      <c r="FC38" s="106">
        <v>28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/>
      <c r="HZ38" s="303"/>
      <c r="IA38" s="89"/>
      <c r="IB38" s="87"/>
      <c r="IC38" s="172">
        <v>4.3</v>
      </c>
      <c r="ID38" s="269">
        <v>1.075</v>
      </c>
      <c r="IE38" s="184"/>
      <c r="IF38" s="184"/>
      <c r="IG38" s="74">
        <f t="shared" si="40"/>
        <v>4.3</v>
      </c>
      <c r="IH38" s="74">
        <f t="shared" si="41"/>
        <v>1.075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8">
        <v>5.15</v>
      </c>
      <c r="JF38" s="348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9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73">
        <v>0</v>
      </c>
      <c r="LO38" s="75">
        <v>6.5750000000000002</v>
      </c>
      <c r="LP38" s="375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3">
        <v>3.35</v>
      </c>
      <c r="MN38" s="306"/>
      <c r="MO38" s="363">
        <v>2.2400000000000002</v>
      </c>
      <c r="MP38" s="306"/>
      <c r="MQ38" s="70">
        <f t="shared" si="61"/>
        <v>5.59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5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03">
        <v>1.94</v>
      </c>
      <c r="NR38" s="303"/>
      <c r="NS38" s="270">
        <v>0</v>
      </c>
      <c r="NT38" s="270"/>
      <c r="NU38" s="270">
        <v>0</v>
      </c>
      <c r="NV38" s="270"/>
      <c r="NW38" s="270">
        <v>0</v>
      </c>
      <c r="NX38" s="270"/>
      <c r="NY38" s="270">
        <v>0</v>
      </c>
      <c r="NZ38" s="270"/>
      <c r="OA38" s="270">
        <v>0</v>
      </c>
      <c r="OB38" s="270"/>
      <c r="OC38" s="70">
        <f t="shared" si="75"/>
        <v>1.94</v>
      </c>
      <c r="OD38" s="70">
        <f t="shared" si="76"/>
        <v>0</v>
      </c>
      <c r="OE38" s="70">
        <v>2.4700000000000002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2.4700000000000002</v>
      </c>
      <c r="ON38" s="70">
        <f t="shared" si="78"/>
        <v>0</v>
      </c>
      <c r="OO38" s="363">
        <v>1.94</v>
      </c>
      <c r="OP38" s="303"/>
      <c r="OQ38" s="363">
        <v>0.54</v>
      </c>
      <c r="OR38" s="303"/>
      <c r="OS38" s="363">
        <v>0.59</v>
      </c>
      <c r="OT38" s="172"/>
      <c r="OU38" s="172">
        <f t="shared" si="79"/>
        <v>2.48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>
        <v>0</v>
      </c>
      <c r="N39" s="67">
        <v>0</v>
      </c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/>
      <c r="Z39" s="74"/>
      <c r="AA39" s="71"/>
      <c r="AB39" s="67"/>
      <c r="AC39" s="74">
        <f t="shared" si="16"/>
        <v>0</v>
      </c>
      <c r="AD39" s="74">
        <f t="shared" si="17"/>
        <v>0</v>
      </c>
      <c r="AE39" s="67"/>
      <c r="AF39" s="67"/>
      <c r="AG39" s="67"/>
      <c r="AH39" s="67"/>
      <c r="AI39" s="114"/>
      <c r="AJ39" s="114"/>
      <c r="AK39" s="350">
        <v>115</v>
      </c>
      <c r="AL39" s="351">
        <v>34.5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115</v>
      </c>
      <c r="AV39" s="70">
        <f t="shared" si="2"/>
        <v>34.5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>
        <v>32</v>
      </c>
      <c r="BF39" s="74">
        <v>4.5568</v>
      </c>
      <c r="BG39" s="361">
        <v>10</v>
      </c>
      <c r="BH39" s="362">
        <v>1.4239999999999999</v>
      </c>
      <c r="BI39" s="361">
        <v>0</v>
      </c>
      <c r="BJ39" s="362">
        <v>0</v>
      </c>
      <c r="BK39" s="264">
        <v>8</v>
      </c>
      <c r="BL39" s="74">
        <v>1.1392</v>
      </c>
      <c r="BM39" s="74"/>
      <c r="BN39" s="74"/>
      <c r="BO39" s="74"/>
      <c r="BP39" s="74"/>
      <c r="BQ39" s="74"/>
      <c r="BR39" s="74"/>
      <c r="BS39" s="263">
        <f t="shared" si="19"/>
        <v>50</v>
      </c>
      <c r="BT39" s="74">
        <f t="shared" si="20"/>
        <v>7.12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8</v>
      </c>
      <c r="CL39" s="269">
        <v>2</v>
      </c>
      <c r="CM39" s="298">
        <v>6.18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247.40625</v>
      </c>
      <c r="CR39" s="300"/>
      <c r="CS39" s="300"/>
      <c r="CT39" s="274"/>
      <c r="CU39" s="359">
        <v>18.556701030927801</v>
      </c>
      <c r="CV39" s="172"/>
      <c r="CW39" s="301">
        <v>63.814432989690701</v>
      </c>
      <c r="CX39" s="274"/>
      <c r="CY39" s="274"/>
      <c r="CZ39" s="274"/>
      <c r="DA39" s="278">
        <f t="shared" si="23"/>
        <v>329.77738402061851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6">
        <v>41.1</v>
      </c>
      <c r="DL39" s="346">
        <v>13.7</v>
      </c>
      <c r="DM39" s="263"/>
      <c r="DN39" s="263"/>
      <c r="DO39" s="346">
        <v>39.869999999999997</v>
      </c>
      <c r="DP39" s="346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52">
        <v>43.3</v>
      </c>
      <c r="EH39" s="353">
        <v>10.83</v>
      </c>
      <c r="EI39" s="87">
        <v>257.73</v>
      </c>
      <c r="EJ39" s="87">
        <v>64.430000000000007</v>
      </c>
      <c r="EK39" s="263">
        <v>113.4</v>
      </c>
      <c r="EL39" s="266">
        <v>28.35</v>
      </c>
      <c r="EM39" s="267"/>
      <c r="EN39" s="267"/>
      <c r="EO39" s="267"/>
      <c r="EP39" s="267"/>
      <c r="EQ39" s="74">
        <f t="shared" si="28"/>
        <v>414.43000000000006</v>
      </c>
      <c r="ER39" s="74">
        <f t="shared" si="29"/>
        <v>103.61000000000001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7">
        <v>43</v>
      </c>
      <c r="FB39" s="268">
        <v>0</v>
      </c>
      <c r="FC39" s="106">
        <v>28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/>
      <c r="HZ39" s="303"/>
      <c r="IA39" s="89"/>
      <c r="IB39" s="87"/>
      <c r="IC39" s="172">
        <v>4.3</v>
      </c>
      <c r="ID39" s="269">
        <v>1.075</v>
      </c>
      <c r="IE39" s="184"/>
      <c r="IF39" s="184"/>
      <c r="IG39" s="74">
        <f t="shared" si="40"/>
        <v>4.3</v>
      </c>
      <c r="IH39" s="74">
        <f t="shared" si="41"/>
        <v>1.075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8">
        <v>5.15</v>
      </c>
      <c r="JF39" s="348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9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73">
        <v>0</v>
      </c>
      <c r="LO39" s="75">
        <v>6.5750000000000002</v>
      </c>
      <c r="LP39" s="375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3">
        <v>4.62</v>
      </c>
      <c r="MN39" s="306"/>
      <c r="MO39" s="363">
        <v>3.08</v>
      </c>
      <c r="MP39" s="306"/>
      <c r="MQ39" s="70">
        <f t="shared" si="61"/>
        <v>7.7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5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03">
        <v>2.76</v>
      </c>
      <c r="NR39" s="303"/>
      <c r="NS39" s="270">
        <v>0</v>
      </c>
      <c r="NT39" s="270"/>
      <c r="NU39" s="270">
        <v>0</v>
      </c>
      <c r="NV39" s="270"/>
      <c r="NW39" s="270">
        <v>0</v>
      </c>
      <c r="NX39" s="270"/>
      <c r="NY39" s="270">
        <v>0</v>
      </c>
      <c r="NZ39" s="270"/>
      <c r="OA39" s="270">
        <v>0</v>
      </c>
      <c r="OB39" s="270"/>
      <c r="OC39" s="70">
        <f t="shared" si="75"/>
        <v>2.76</v>
      </c>
      <c r="OD39" s="70">
        <f t="shared" si="76"/>
        <v>0</v>
      </c>
      <c r="OE39" s="70">
        <v>4.3099999999999996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4.3099999999999996</v>
      </c>
      <c r="ON39" s="70">
        <f t="shared" si="78"/>
        <v>0</v>
      </c>
      <c r="OO39" s="363">
        <v>2.48</v>
      </c>
      <c r="OP39" s="303"/>
      <c r="OQ39" s="363">
        <v>0.69</v>
      </c>
      <c r="OR39" s="303"/>
      <c r="OS39" s="363">
        <v>0.76</v>
      </c>
      <c r="OT39" s="172"/>
      <c r="OU39" s="172">
        <f t="shared" si="79"/>
        <v>3.17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>
        <v>0</v>
      </c>
      <c r="N40" s="67">
        <v>0</v>
      </c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/>
      <c r="Z40" s="74"/>
      <c r="AA40" s="71"/>
      <c r="AB40" s="67"/>
      <c r="AC40" s="74">
        <f t="shared" si="16"/>
        <v>0</v>
      </c>
      <c r="AD40" s="74">
        <f t="shared" si="17"/>
        <v>0</v>
      </c>
      <c r="AE40" s="67"/>
      <c r="AF40" s="67"/>
      <c r="AG40" s="67"/>
      <c r="AH40" s="67"/>
      <c r="AI40" s="114"/>
      <c r="AJ40" s="114"/>
      <c r="AK40" s="350">
        <v>115</v>
      </c>
      <c r="AL40" s="351">
        <v>34.5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115</v>
      </c>
      <c r="AV40" s="70">
        <f t="shared" si="2"/>
        <v>34.5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>
        <v>32</v>
      </c>
      <c r="BF40" s="74">
        <v>4.5568</v>
      </c>
      <c r="BG40" s="361">
        <v>10</v>
      </c>
      <c r="BH40" s="362">
        <v>1.4239999999999999</v>
      </c>
      <c r="BI40" s="361">
        <v>0</v>
      </c>
      <c r="BJ40" s="362">
        <v>0</v>
      </c>
      <c r="BK40" s="264">
        <v>8</v>
      </c>
      <c r="BL40" s="74">
        <v>1.1392</v>
      </c>
      <c r="BM40" s="74"/>
      <c r="BN40" s="74"/>
      <c r="BO40" s="74"/>
      <c r="BP40" s="74"/>
      <c r="BQ40" s="74"/>
      <c r="BR40" s="74"/>
      <c r="BS40" s="263">
        <f t="shared" si="19"/>
        <v>50</v>
      </c>
      <c r="BT40" s="74">
        <f t="shared" si="20"/>
        <v>7.12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8</v>
      </c>
      <c r="CL40" s="269">
        <v>2</v>
      </c>
      <c r="CM40" s="298">
        <v>6.18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247.40625</v>
      </c>
      <c r="CR40" s="300"/>
      <c r="CS40" s="300"/>
      <c r="CT40" s="274"/>
      <c r="CU40" s="359">
        <v>18.556701030927801</v>
      </c>
      <c r="CV40" s="172"/>
      <c r="CW40" s="301">
        <v>63.814432989690701</v>
      </c>
      <c r="CX40" s="274"/>
      <c r="CY40" s="274"/>
      <c r="CZ40" s="274"/>
      <c r="DA40" s="278">
        <f t="shared" si="23"/>
        <v>329.77738402061851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6">
        <v>41.1</v>
      </c>
      <c r="DL40" s="346">
        <v>13.7</v>
      </c>
      <c r="DM40" s="263"/>
      <c r="DN40" s="263"/>
      <c r="DO40" s="346">
        <v>39.869999999999997</v>
      </c>
      <c r="DP40" s="346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52">
        <v>43.3</v>
      </c>
      <c r="EH40" s="353">
        <v>10.83</v>
      </c>
      <c r="EI40" s="87">
        <v>257.73</v>
      </c>
      <c r="EJ40" s="87">
        <v>64.430000000000007</v>
      </c>
      <c r="EK40" s="263">
        <v>113.4</v>
      </c>
      <c r="EL40" s="266">
        <v>28.35</v>
      </c>
      <c r="EM40" s="267"/>
      <c r="EN40" s="267"/>
      <c r="EO40" s="267"/>
      <c r="EP40" s="267"/>
      <c r="EQ40" s="74">
        <f t="shared" si="28"/>
        <v>414.43000000000006</v>
      </c>
      <c r="ER40" s="74">
        <f t="shared" si="29"/>
        <v>103.61000000000001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7">
        <v>43</v>
      </c>
      <c r="FB40" s="268">
        <v>0</v>
      </c>
      <c r="FC40" s="106">
        <v>28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/>
      <c r="HZ40" s="303"/>
      <c r="IA40" s="89"/>
      <c r="IB40" s="87"/>
      <c r="IC40" s="172">
        <v>4.3</v>
      </c>
      <c r="ID40" s="269">
        <v>1.075</v>
      </c>
      <c r="IE40" s="184"/>
      <c r="IF40" s="184"/>
      <c r="IG40" s="74">
        <f t="shared" si="40"/>
        <v>4.3</v>
      </c>
      <c r="IH40" s="74">
        <f t="shared" si="41"/>
        <v>1.075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8">
        <v>5.15</v>
      </c>
      <c r="JF40" s="348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9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73">
        <v>0</v>
      </c>
      <c r="LO40" s="75">
        <v>6.5750000000000002</v>
      </c>
      <c r="LP40" s="375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3">
        <v>6.03</v>
      </c>
      <c r="MN40" s="306"/>
      <c r="MO40" s="363">
        <v>4.0199999999999996</v>
      </c>
      <c r="MP40" s="306"/>
      <c r="MQ40" s="70">
        <f t="shared" si="61"/>
        <v>10.050000000000001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5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03">
        <v>3.92</v>
      </c>
      <c r="NR40" s="303"/>
      <c r="NS40" s="270">
        <v>0</v>
      </c>
      <c r="NT40" s="270"/>
      <c r="NU40" s="270">
        <v>0</v>
      </c>
      <c r="NV40" s="270"/>
      <c r="NW40" s="270">
        <v>0</v>
      </c>
      <c r="NX40" s="270"/>
      <c r="NY40" s="270">
        <v>0</v>
      </c>
      <c r="NZ40" s="270"/>
      <c r="OA40" s="270">
        <v>0</v>
      </c>
      <c r="OB40" s="270"/>
      <c r="OC40" s="70">
        <f t="shared" si="75"/>
        <v>3.92</v>
      </c>
      <c r="OD40" s="70">
        <f t="shared" si="76"/>
        <v>0</v>
      </c>
      <c r="OE40" s="70">
        <v>6.62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6.62</v>
      </c>
      <c r="ON40" s="70">
        <f t="shared" si="78"/>
        <v>0</v>
      </c>
      <c r="OO40" s="363">
        <v>3.29</v>
      </c>
      <c r="OP40" s="303"/>
      <c r="OQ40" s="363">
        <v>0.93</v>
      </c>
      <c r="OR40" s="303"/>
      <c r="OS40" s="363">
        <v>1.01</v>
      </c>
      <c r="OT40" s="172"/>
      <c r="OU40" s="172">
        <f t="shared" si="79"/>
        <v>4.22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>
        <v>0</v>
      </c>
      <c r="N41" s="67">
        <v>0</v>
      </c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/>
      <c r="Z41" s="74"/>
      <c r="AA41" s="71"/>
      <c r="AB41" s="67"/>
      <c r="AC41" s="74">
        <f t="shared" si="16"/>
        <v>0</v>
      </c>
      <c r="AD41" s="74">
        <f t="shared" si="17"/>
        <v>0</v>
      </c>
      <c r="AE41" s="67"/>
      <c r="AF41" s="67"/>
      <c r="AG41" s="67"/>
      <c r="AH41" s="67"/>
      <c r="AI41" s="114"/>
      <c r="AJ41" s="114"/>
      <c r="AK41" s="350">
        <v>115</v>
      </c>
      <c r="AL41" s="351">
        <v>34.5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115</v>
      </c>
      <c r="AV41" s="70">
        <f t="shared" si="2"/>
        <v>34.5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>
        <v>32</v>
      </c>
      <c r="BF41" s="74">
        <v>4.5568</v>
      </c>
      <c r="BG41" s="361">
        <v>10</v>
      </c>
      <c r="BH41" s="362">
        <v>1.4239999999999999</v>
      </c>
      <c r="BI41" s="361">
        <v>0</v>
      </c>
      <c r="BJ41" s="362">
        <v>0</v>
      </c>
      <c r="BK41" s="264">
        <v>8</v>
      </c>
      <c r="BL41" s="74">
        <v>1.1392</v>
      </c>
      <c r="BM41" s="74"/>
      <c r="BN41" s="74"/>
      <c r="BO41" s="74"/>
      <c r="BP41" s="74"/>
      <c r="BQ41" s="74"/>
      <c r="BR41" s="74"/>
      <c r="BS41" s="263">
        <f t="shared" si="19"/>
        <v>50</v>
      </c>
      <c r="BT41" s="74">
        <f t="shared" si="20"/>
        <v>7.12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8</v>
      </c>
      <c r="CL41" s="269">
        <v>2</v>
      </c>
      <c r="CM41" s="298">
        <v>6.18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247.40625</v>
      </c>
      <c r="CR41" s="300"/>
      <c r="CS41" s="300"/>
      <c r="CT41" s="274"/>
      <c r="CU41" s="359">
        <v>18.556701030927801</v>
      </c>
      <c r="CV41" s="172"/>
      <c r="CW41" s="301">
        <v>63.814432989690701</v>
      </c>
      <c r="CX41" s="274"/>
      <c r="CY41" s="274"/>
      <c r="CZ41" s="274"/>
      <c r="DA41" s="278">
        <f t="shared" si="23"/>
        <v>329.77738402061851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6">
        <v>41.1</v>
      </c>
      <c r="DL41" s="346">
        <v>13.7</v>
      </c>
      <c r="DM41" s="263"/>
      <c r="DN41" s="263"/>
      <c r="DO41" s="346">
        <v>39.869999999999997</v>
      </c>
      <c r="DP41" s="346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52">
        <v>43.3</v>
      </c>
      <c r="EH41" s="353">
        <v>10.83</v>
      </c>
      <c r="EI41" s="87">
        <v>257.73</v>
      </c>
      <c r="EJ41" s="87">
        <v>64.430000000000007</v>
      </c>
      <c r="EK41" s="263">
        <v>113.4</v>
      </c>
      <c r="EL41" s="266">
        <v>28.35</v>
      </c>
      <c r="EM41" s="267"/>
      <c r="EN41" s="267"/>
      <c r="EO41" s="267"/>
      <c r="EP41" s="267"/>
      <c r="EQ41" s="74">
        <f t="shared" si="28"/>
        <v>414.43000000000006</v>
      </c>
      <c r="ER41" s="74">
        <f t="shared" si="29"/>
        <v>103.61000000000001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7">
        <v>43</v>
      </c>
      <c r="FB41" s="268">
        <v>0</v>
      </c>
      <c r="FC41" s="106">
        <v>28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/>
      <c r="HZ41" s="303"/>
      <c r="IA41" s="89"/>
      <c r="IB41" s="87"/>
      <c r="IC41" s="172">
        <v>4.3</v>
      </c>
      <c r="ID41" s="269">
        <v>1.075</v>
      </c>
      <c r="IE41" s="184"/>
      <c r="IF41" s="184"/>
      <c r="IG41" s="74">
        <f t="shared" si="40"/>
        <v>4.3</v>
      </c>
      <c r="IH41" s="74">
        <f t="shared" si="41"/>
        <v>1.075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8">
        <v>5.15</v>
      </c>
      <c r="JF41" s="348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9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73">
        <v>0</v>
      </c>
      <c r="LO41" s="75">
        <v>6.5750000000000002</v>
      </c>
      <c r="LP41" s="375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3">
        <v>7.42</v>
      </c>
      <c r="MN41" s="306"/>
      <c r="MO41" s="363">
        <v>4.95</v>
      </c>
      <c r="MP41" s="306"/>
      <c r="MQ41" s="70">
        <f t="shared" si="61"/>
        <v>12.370000000000001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5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03">
        <v>4</v>
      </c>
      <c r="NR41" s="303"/>
      <c r="NS41" s="270">
        <v>1</v>
      </c>
      <c r="NT41" s="270"/>
      <c r="NU41" s="270">
        <v>0.25</v>
      </c>
      <c r="NV41" s="270"/>
      <c r="NW41" s="270">
        <v>0.85</v>
      </c>
      <c r="NX41" s="270"/>
      <c r="NY41" s="270">
        <v>0.42</v>
      </c>
      <c r="NZ41" s="270"/>
      <c r="OA41" s="270">
        <v>0</v>
      </c>
      <c r="OB41" s="270"/>
      <c r="OC41" s="70">
        <f t="shared" si="75"/>
        <v>6.52</v>
      </c>
      <c r="OD41" s="70">
        <f t="shared" si="76"/>
        <v>0</v>
      </c>
      <c r="OE41" s="70">
        <v>9.43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9.43</v>
      </c>
      <c r="ON41" s="70">
        <f t="shared" si="78"/>
        <v>0</v>
      </c>
      <c r="OO41" s="363">
        <v>3.77</v>
      </c>
      <c r="OP41" s="303"/>
      <c r="OQ41" s="363">
        <v>1.06</v>
      </c>
      <c r="OR41" s="303"/>
      <c r="OS41" s="363">
        <v>1.1599999999999999</v>
      </c>
      <c r="OT41" s="172"/>
      <c r="OU41" s="172">
        <f t="shared" si="79"/>
        <v>4.83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>
        <v>0</v>
      </c>
      <c r="N42" s="67">
        <v>0</v>
      </c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/>
      <c r="Z42" s="74"/>
      <c r="AA42" s="71"/>
      <c r="AB42" s="67"/>
      <c r="AC42" s="74">
        <f t="shared" si="16"/>
        <v>0</v>
      </c>
      <c r="AD42" s="74">
        <f t="shared" si="17"/>
        <v>0</v>
      </c>
      <c r="AE42" s="67"/>
      <c r="AF42" s="67"/>
      <c r="AG42" s="67"/>
      <c r="AH42" s="67"/>
      <c r="AI42" s="114"/>
      <c r="AJ42" s="114"/>
      <c r="AK42" s="350">
        <v>115</v>
      </c>
      <c r="AL42" s="351">
        <v>34.5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115</v>
      </c>
      <c r="AV42" s="70">
        <f t="shared" si="2"/>
        <v>34.5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>
        <v>32</v>
      </c>
      <c r="BF42" s="74">
        <v>4.5568</v>
      </c>
      <c r="BG42" s="361">
        <v>10</v>
      </c>
      <c r="BH42" s="362">
        <v>1.4239999999999999</v>
      </c>
      <c r="BI42" s="361">
        <v>0</v>
      </c>
      <c r="BJ42" s="362">
        <v>0</v>
      </c>
      <c r="BK42" s="264">
        <v>8</v>
      </c>
      <c r="BL42" s="74">
        <v>1.1392</v>
      </c>
      <c r="BM42" s="74"/>
      <c r="BN42" s="74"/>
      <c r="BO42" s="74"/>
      <c r="BP42" s="74"/>
      <c r="BQ42" s="74"/>
      <c r="BR42" s="74"/>
      <c r="BS42" s="263">
        <f t="shared" si="19"/>
        <v>50</v>
      </c>
      <c r="BT42" s="74">
        <f t="shared" si="20"/>
        <v>7.12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8</v>
      </c>
      <c r="CL42" s="269">
        <v>2</v>
      </c>
      <c r="CM42" s="298">
        <v>6.18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247.40625</v>
      </c>
      <c r="CR42" s="300"/>
      <c r="CS42" s="300"/>
      <c r="CT42" s="274"/>
      <c r="CU42" s="359">
        <v>18.556701030927801</v>
      </c>
      <c r="CV42" s="172"/>
      <c r="CW42" s="301">
        <v>63.814432989690701</v>
      </c>
      <c r="CX42" s="274"/>
      <c r="CY42" s="274"/>
      <c r="CZ42" s="274"/>
      <c r="DA42" s="278">
        <f t="shared" si="23"/>
        <v>329.77738402061851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6">
        <v>41.1</v>
      </c>
      <c r="DL42" s="346">
        <v>13.7</v>
      </c>
      <c r="DM42" s="263"/>
      <c r="DN42" s="263"/>
      <c r="DO42" s="346">
        <v>39.869999999999997</v>
      </c>
      <c r="DP42" s="346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52">
        <v>43.3</v>
      </c>
      <c r="EH42" s="353">
        <v>10.83</v>
      </c>
      <c r="EI42" s="87">
        <v>257.73</v>
      </c>
      <c r="EJ42" s="87">
        <v>64.430000000000007</v>
      </c>
      <c r="EK42" s="263">
        <v>113.4</v>
      </c>
      <c r="EL42" s="266">
        <v>28.35</v>
      </c>
      <c r="EM42" s="267"/>
      <c r="EN42" s="267"/>
      <c r="EO42" s="267"/>
      <c r="EP42" s="267"/>
      <c r="EQ42" s="74">
        <f t="shared" si="28"/>
        <v>414.43000000000006</v>
      </c>
      <c r="ER42" s="74">
        <f t="shared" si="29"/>
        <v>103.61000000000001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7">
        <v>43</v>
      </c>
      <c r="FB42" s="268">
        <v>0</v>
      </c>
      <c r="FC42" s="106">
        <v>28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/>
      <c r="HZ42" s="303"/>
      <c r="IA42" s="89"/>
      <c r="IB42" s="87"/>
      <c r="IC42" s="172">
        <v>4.3</v>
      </c>
      <c r="ID42" s="269">
        <v>1.075</v>
      </c>
      <c r="IE42" s="184"/>
      <c r="IF42" s="184"/>
      <c r="IG42" s="74">
        <f t="shared" si="40"/>
        <v>4.3</v>
      </c>
      <c r="IH42" s="74">
        <f t="shared" si="41"/>
        <v>1.075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8">
        <v>5.15</v>
      </c>
      <c r="JF42" s="348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9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73">
        <v>0</v>
      </c>
      <c r="LO42" s="75">
        <v>6.5750000000000002</v>
      </c>
      <c r="LP42" s="375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63">
        <v>8.86</v>
      </c>
      <c r="MN42" s="306"/>
      <c r="MO42" s="363">
        <v>5.9</v>
      </c>
      <c r="MP42" s="306"/>
      <c r="MQ42" s="70">
        <f t="shared" si="61"/>
        <v>14.76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5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03">
        <v>4</v>
      </c>
      <c r="NR42" s="303"/>
      <c r="NS42" s="270">
        <v>1</v>
      </c>
      <c r="NT42" s="270"/>
      <c r="NU42" s="270">
        <v>0.25</v>
      </c>
      <c r="NV42" s="270"/>
      <c r="NW42" s="270">
        <v>2.72</v>
      </c>
      <c r="NX42" s="270"/>
      <c r="NY42" s="270">
        <v>1.36</v>
      </c>
      <c r="NZ42" s="270"/>
      <c r="OA42" s="270">
        <v>0</v>
      </c>
      <c r="OB42" s="270"/>
      <c r="OC42" s="70">
        <f t="shared" si="75"/>
        <v>9.33</v>
      </c>
      <c r="OD42" s="70">
        <f t="shared" si="76"/>
        <v>0</v>
      </c>
      <c r="OE42" s="70">
        <v>11.3</v>
      </c>
      <c r="OF42" s="70"/>
      <c r="OG42" s="114">
        <v>0</v>
      </c>
      <c r="OH42" s="70"/>
      <c r="OI42" s="114">
        <v>0.06</v>
      </c>
      <c r="OJ42" s="70"/>
      <c r="OK42" s="70">
        <v>0</v>
      </c>
      <c r="OL42" s="70"/>
      <c r="OM42" s="70">
        <f t="shared" si="77"/>
        <v>11.360000000000001</v>
      </c>
      <c r="ON42" s="70">
        <f t="shared" si="78"/>
        <v>0</v>
      </c>
      <c r="OO42" s="363">
        <v>4.47</v>
      </c>
      <c r="OP42" s="303"/>
      <c r="OQ42" s="363">
        <v>1.26</v>
      </c>
      <c r="OR42" s="303"/>
      <c r="OS42" s="363">
        <v>1.38</v>
      </c>
      <c r="OT42" s="172"/>
      <c r="OU42" s="172">
        <f t="shared" si="79"/>
        <v>5.7299999999999995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>
        <v>0</v>
      </c>
      <c r="N43" s="67">
        <v>0</v>
      </c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/>
      <c r="Z43" s="74"/>
      <c r="AA43" s="71"/>
      <c r="AB43" s="67"/>
      <c r="AC43" s="74">
        <f t="shared" si="16"/>
        <v>0</v>
      </c>
      <c r="AD43" s="74">
        <f t="shared" si="17"/>
        <v>0</v>
      </c>
      <c r="AE43" s="67"/>
      <c r="AF43" s="67"/>
      <c r="AG43" s="67"/>
      <c r="AH43" s="67"/>
      <c r="AI43" s="114"/>
      <c r="AJ43" s="114"/>
      <c r="AK43" s="350">
        <v>115</v>
      </c>
      <c r="AL43" s="351">
        <v>34.5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115</v>
      </c>
      <c r="AV43" s="70">
        <f t="shared" ref="AV43:AV74" si="86">AF43+AH43+AJ43+AL43+AN43+AP43+AR43+AT43</f>
        <v>34.5</v>
      </c>
      <c r="AW43" s="74"/>
      <c r="AX43" s="74"/>
      <c r="AY43" s="27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>
        <v>26</v>
      </c>
      <c r="BF43" s="74">
        <v>3.7023999999999999</v>
      </c>
      <c r="BG43" s="361">
        <v>16</v>
      </c>
      <c r="BH43" s="362">
        <v>2.2784</v>
      </c>
      <c r="BI43" s="361">
        <v>0</v>
      </c>
      <c r="BJ43" s="362">
        <v>0</v>
      </c>
      <c r="BK43" s="264">
        <v>8</v>
      </c>
      <c r="BL43" s="74">
        <v>1.1392</v>
      </c>
      <c r="BM43" s="74"/>
      <c r="BN43" s="74"/>
      <c r="BO43" s="74"/>
      <c r="BP43" s="74"/>
      <c r="BQ43" s="74"/>
      <c r="BR43" s="74"/>
      <c r="BS43" s="263">
        <f t="shared" si="19"/>
        <v>50</v>
      </c>
      <c r="BT43" s="74">
        <f t="shared" si="20"/>
        <v>7.12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0</v>
      </c>
      <c r="CL43" s="269">
        <v>0</v>
      </c>
      <c r="CM43" s="298">
        <v>6.18</v>
      </c>
      <c r="CN43" s="269">
        <v>2</v>
      </c>
      <c r="CO43" s="74">
        <f t="shared" si="21"/>
        <v>37.08</v>
      </c>
      <c r="CP43" s="74">
        <f t="shared" si="22"/>
        <v>12</v>
      </c>
      <c r="CQ43" s="300">
        <v>247.40625</v>
      </c>
      <c r="CR43" s="300"/>
      <c r="CS43" s="300"/>
      <c r="CT43" s="274"/>
      <c r="CU43" s="359">
        <v>18.556701030927801</v>
      </c>
      <c r="CV43" s="172"/>
      <c r="CW43" s="301">
        <v>63.814432989690701</v>
      </c>
      <c r="CX43" s="274"/>
      <c r="CY43" s="274"/>
      <c r="CZ43" s="274"/>
      <c r="DA43" s="278">
        <f t="shared" si="23"/>
        <v>329.77738402061851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6">
        <v>41.1</v>
      </c>
      <c r="DL43" s="346">
        <v>13.7</v>
      </c>
      <c r="DM43" s="263"/>
      <c r="DN43" s="263"/>
      <c r="DO43" s="346">
        <v>39.869999999999997</v>
      </c>
      <c r="DP43" s="346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52">
        <v>43.3</v>
      </c>
      <c r="EH43" s="353">
        <v>10.83</v>
      </c>
      <c r="EI43" s="87">
        <v>257.73</v>
      </c>
      <c r="EJ43" s="87">
        <v>64.430000000000007</v>
      </c>
      <c r="EK43" s="263">
        <v>113.4</v>
      </c>
      <c r="EL43" s="266">
        <v>28.35</v>
      </c>
      <c r="EM43" s="267"/>
      <c r="EN43" s="267"/>
      <c r="EO43" s="267"/>
      <c r="EP43" s="267"/>
      <c r="EQ43" s="74">
        <f t="shared" si="28"/>
        <v>414.43000000000006</v>
      </c>
      <c r="ER43" s="74">
        <f t="shared" si="29"/>
        <v>103.61000000000001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7">
        <v>43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/>
      <c r="HZ43" s="303"/>
      <c r="IA43" s="89"/>
      <c r="IB43" s="87"/>
      <c r="IC43" s="172">
        <v>4.3</v>
      </c>
      <c r="ID43" s="269">
        <v>1.075</v>
      </c>
      <c r="IE43" s="184"/>
      <c r="IF43" s="184"/>
      <c r="IG43" s="74">
        <f t="shared" si="40"/>
        <v>4.3</v>
      </c>
      <c r="IH43" s="74">
        <f t="shared" si="41"/>
        <v>1.075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8">
        <v>5.15</v>
      </c>
      <c r="JF43" s="348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9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9">
        <v>0</v>
      </c>
      <c r="LM43" s="75">
        <v>24.02</v>
      </c>
      <c r="LN43" s="373">
        <v>0</v>
      </c>
      <c r="LO43" s="75">
        <v>6.5750000000000002</v>
      </c>
      <c r="LP43" s="375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3">
        <v>10.19</v>
      </c>
      <c r="MN43" s="306"/>
      <c r="MO43" s="363">
        <v>6.8</v>
      </c>
      <c r="MP43" s="306"/>
      <c r="MQ43" s="70">
        <f t="shared" si="61"/>
        <v>16.989999999999998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5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03">
        <v>4</v>
      </c>
      <c r="NR43" s="303"/>
      <c r="NS43" s="270">
        <v>1</v>
      </c>
      <c r="NT43" s="270"/>
      <c r="NU43" s="270">
        <v>0.25</v>
      </c>
      <c r="NV43" s="270"/>
      <c r="NW43" s="270">
        <v>4.3099999999999996</v>
      </c>
      <c r="NX43" s="270"/>
      <c r="NY43" s="270">
        <v>2.16</v>
      </c>
      <c r="NZ43" s="270"/>
      <c r="OA43" s="270">
        <v>0</v>
      </c>
      <c r="OB43" s="270"/>
      <c r="OC43" s="70">
        <f t="shared" si="75"/>
        <v>11.719999999999999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11.3</v>
      </c>
      <c r="ON43" s="70">
        <f t="shared" si="78"/>
        <v>0</v>
      </c>
      <c r="OO43" s="363">
        <v>5</v>
      </c>
      <c r="OP43" s="303"/>
      <c r="OQ43" s="363">
        <v>1.41</v>
      </c>
      <c r="OR43" s="303"/>
      <c r="OS43" s="363">
        <v>1.53</v>
      </c>
      <c r="OT43" s="172"/>
      <c r="OU43" s="172">
        <f t="shared" si="79"/>
        <v>6.41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>
        <v>0</v>
      </c>
      <c r="N44" s="67">
        <v>0</v>
      </c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/>
      <c r="Z44" s="74"/>
      <c r="AA44" s="71"/>
      <c r="AB44" s="67"/>
      <c r="AC44" s="74">
        <f t="shared" si="16"/>
        <v>0</v>
      </c>
      <c r="AD44" s="74">
        <f t="shared" si="17"/>
        <v>0</v>
      </c>
      <c r="AE44" s="67"/>
      <c r="AF44" s="67"/>
      <c r="AG44" s="67"/>
      <c r="AH44" s="67"/>
      <c r="AI44" s="114"/>
      <c r="AJ44" s="114"/>
      <c r="AK44" s="350">
        <v>115</v>
      </c>
      <c r="AL44" s="351">
        <v>34.5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115</v>
      </c>
      <c r="AV44" s="70">
        <f t="shared" si="86"/>
        <v>34.5</v>
      </c>
      <c r="AW44" s="74"/>
      <c r="AX44" s="74"/>
      <c r="AY44" s="277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>
        <v>26</v>
      </c>
      <c r="BF44" s="74">
        <v>3.7023999999999999</v>
      </c>
      <c r="BG44" s="361">
        <v>16</v>
      </c>
      <c r="BH44" s="362">
        <v>2.2784</v>
      </c>
      <c r="BI44" s="361">
        <v>0</v>
      </c>
      <c r="BJ44" s="362">
        <v>0</v>
      </c>
      <c r="BK44" s="264">
        <v>8</v>
      </c>
      <c r="BL44" s="74">
        <v>1.1392</v>
      </c>
      <c r="BM44" s="74"/>
      <c r="BN44" s="74"/>
      <c r="BO44" s="74"/>
      <c r="BP44" s="74"/>
      <c r="BQ44" s="74"/>
      <c r="BR44" s="74"/>
      <c r="BS44" s="263">
        <f t="shared" si="19"/>
        <v>50</v>
      </c>
      <c r="BT44" s="74">
        <f t="shared" si="20"/>
        <v>7.12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0</v>
      </c>
      <c r="CL44" s="269">
        <v>0</v>
      </c>
      <c r="CM44" s="298">
        <v>6.18</v>
      </c>
      <c r="CN44" s="269">
        <v>2</v>
      </c>
      <c r="CO44" s="74">
        <f t="shared" si="21"/>
        <v>37.08</v>
      </c>
      <c r="CP44" s="74">
        <f t="shared" si="22"/>
        <v>12</v>
      </c>
      <c r="CQ44" s="300">
        <v>247.40625</v>
      </c>
      <c r="CR44" s="300"/>
      <c r="CS44" s="300"/>
      <c r="CT44" s="274"/>
      <c r="CU44" s="359">
        <v>18.556701030927801</v>
      </c>
      <c r="CV44" s="172"/>
      <c r="CW44" s="301">
        <v>63.814432989690701</v>
      </c>
      <c r="CX44" s="274"/>
      <c r="CY44" s="274"/>
      <c r="CZ44" s="274"/>
      <c r="DA44" s="278">
        <f t="shared" ref="DA44:DA75" si="98">CQ44+CS44+CU44+CW44+CY44</f>
        <v>329.77738402061851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6">
        <v>41.1</v>
      </c>
      <c r="DL44" s="346">
        <v>13.7</v>
      </c>
      <c r="DM44" s="263"/>
      <c r="DN44" s="263"/>
      <c r="DO44" s="346">
        <v>39.869999999999997</v>
      </c>
      <c r="DP44" s="346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52">
        <v>43.3</v>
      </c>
      <c r="EH44" s="353">
        <v>10.83</v>
      </c>
      <c r="EI44" s="87">
        <v>257.73</v>
      </c>
      <c r="EJ44" s="87">
        <v>64.430000000000007</v>
      </c>
      <c r="EK44" s="263">
        <v>113.4</v>
      </c>
      <c r="EL44" s="266">
        <v>28.35</v>
      </c>
      <c r="EM44" s="267"/>
      <c r="EN44" s="267"/>
      <c r="EO44" s="267"/>
      <c r="EP44" s="267"/>
      <c r="EQ44" s="74">
        <f t="shared" si="28"/>
        <v>414.43000000000006</v>
      </c>
      <c r="ER44" s="74">
        <f t="shared" ref="ER44:ER75" si="99">EF44+EH44+EJ44+EL44</f>
        <v>103.61000000000001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7">
        <v>43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/>
      <c r="HZ44" s="303"/>
      <c r="IA44" s="89"/>
      <c r="IB44" s="87"/>
      <c r="IC44" s="172">
        <v>4.3</v>
      </c>
      <c r="ID44" s="269">
        <v>1.075</v>
      </c>
      <c r="IE44" s="184"/>
      <c r="IF44" s="184"/>
      <c r="IG44" s="74">
        <f t="shared" si="40"/>
        <v>4.3</v>
      </c>
      <c r="IH44" s="74">
        <f t="shared" si="41"/>
        <v>1.075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8">
        <v>5.15</v>
      </c>
      <c r="JF44" s="348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9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9">
        <v>0</v>
      </c>
      <c r="LM44" s="75">
        <v>24.02</v>
      </c>
      <c r="LN44" s="373">
        <v>0</v>
      </c>
      <c r="LO44" s="75">
        <v>6.5750000000000002</v>
      </c>
      <c r="LP44" s="375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3">
        <v>11.36</v>
      </c>
      <c r="MN44" s="306"/>
      <c r="MO44" s="363">
        <v>7.58</v>
      </c>
      <c r="MP44" s="306"/>
      <c r="MQ44" s="70">
        <f t="shared" si="61"/>
        <v>18.939999999999998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5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03">
        <v>4</v>
      </c>
      <c r="NR44" s="303"/>
      <c r="NS44" s="270">
        <v>1</v>
      </c>
      <c r="NT44" s="270"/>
      <c r="NU44" s="270">
        <v>0.25</v>
      </c>
      <c r="NV44" s="270"/>
      <c r="NW44" s="270">
        <v>5.58</v>
      </c>
      <c r="NX44" s="270"/>
      <c r="NY44" s="270">
        <v>2.79</v>
      </c>
      <c r="NZ44" s="270"/>
      <c r="OA44" s="270">
        <v>0</v>
      </c>
      <c r="OB44" s="270"/>
      <c r="OC44" s="70">
        <f t="shared" si="75"/>
        <v>13.620000000000001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0.08</v>
      </c>
      <c r="OJ44" s="70"/>
      <c r="OK44" s="70">
        <v>0</v>
      </c>
      <c r="OL44" s="70"/>
      <c r="OM44" s="70">
        <f t="shared" si="77"/>
        <v>11.38</v>
      </c>
      <c r="ON44" s="70">
        <f t="shared" si="78"/>
        <v>0</v>
      </c>
      <c r="OO44" s="363">
        <v>5.56</v>
      </c>
      <c r="OP44" s="303"/>
      <c r="OQ44" s="363">
        <v>1.56</v>
      </c>
      <c r="OR44" s="303"/>
      <c r="OS44" s="363">
        <v>1.71</v>
      </c>
      <c r="OT44" s="172"/>
      <c r="OU44" s="172">
        <f t="shared" ref="OU44:OU75" si="101">OO44+OQ44</f>
        <v>7.1199999999999992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>
        <v>0</v>
      </c>
      <c r="N45" s="67">
        <v>0</v>
      </c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/>
      <c r="Z45" s="74"/>
      <c r="AA45" s="71"/>
      <c r="AB45" s="67"/>
      <c r="AC45" s="74">
        <f t="shared" si="16"/>
        <v>0</v>
      </c>
      <c r="AD45" s="74">
        <f t="shared" si="17"/>
        <v>0</v>
      </c>
      <c r="AE45" s="67"/>
      <c r="AF45" s="67"/>
      <c r="AG45" s="67"/>
      <c r="AH45" s="67"/>
      <c r="AI45" s="114"/>
      <c r="AJ45" s="114"/>
      <c r="AK45" s="350">
        <v>115</v>
      </c>
      <c r="AL45" s="351">
        <v>34.5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115</v>
      </c>
      <c r="AV45" s="70">
        <f t="shared" si="86"/>
        <v>34.5</v>
      </c>
      <c r="AW45" s="74"/>
      <c r="AX45" s="74"/>
      <c r="AY45" s="277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>
        <v>26</v>
      </c>
      <c r="BF45" s="74">
        <v>3.7023999999999999</v>
      </c>
      <c r="BG45" s="361">
        <v>16</v>
      </c>
      <c r="BH45" s="362">
        <v>2.2784</v>
      </c>
      <c r="BI45" s="361">
        <v>0</v>
      </c>
      <c r="BJ45" s="362">
        <v>0</v>
      </c>
      <c r="BK45" s="264">
        <v>8</v>
      </c>
      <c r="BL45" s="74">
        <v>1.1392</v>
      </c>
      <c r="BM45" s="74"/>
      <c r="BN45" s="74"/>
      <c r="BO45" s="74"/>
      <c r="BP45" s="74"/>
      <c r="BQ45" s="74"/>
      <c r="BR45" s="74"/>
      <c r="BS45" s="263">
        <f t="shared" si="19"/>
        <v>50</v>
      </c>
      <c r="BT45" s="74">
        <f t="shared" si="20"/>
        <v>7.12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0</v>
      </c>
      <c r="CL45" s="269">
        <v>0</v>
      </c>
      <c r="CM45" s="298">
        <v>6.18</v>
      </c>
      <c r="CN45" s="269">
        <v>2</v>
      </c>
      <c r="CO45" s="74">
        <f t="shared" si="21"/>
        <v>37.08</v>
      </c>
      <c r="CP45" s="74">
        <f t="shared" si="22"/>
        <v>12</v>
      </c>
      <c r="CQ45" s="300">
        <v>247.40625</v>
      </c>
      <c r="CR45" s="300"/>
      <c r="CS45" s="300"/>
      <c r="CT45" s="274"/>
      <c r="CU45" s="359">
        <v>18.556701030927801</v>
      </c>
      <c r="CV45" s="172"/>
      <c r="CW45" s="301">
        <v>63.814432989690701</v>
      </c>
      <c r="CX45" s="274"/>
      <c r="CY45" s="274"/>
      <c r="CZ45" s="274"/>
      <c r="DA45" s="278">
        <f t="shared" si="98"/>
        <v>329.77738402061851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6">
        <v>41.1</v>
      </c>
      <c r="DL45" s="346">
        <v>13.7</v>
      </c>
      <c r="DM45" s="263"/>
      <c r="DN45" s="263"/>
      <c r="DO45" s="346">
        <v>39.869999999999997</v>
      </c>
      <c r="DP45" s="346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52">
        <v>43.3</v>
      </c>
      <c r="EH45" s="353">
        <v>10.83</v>
      </c>
      <c r="EI45" s="87">
        <v>257.73</v>
      </c>
      <c r="EJ45" s="87">
        <v>64.430000000000007</v>
      </c>
      <c r="EK45" s="263">
        <v>113.4</v>
      </c>
      <c r="EL45" s="266">
        <v>28.35</v>
      </c>
      <c r="EM45" s="267"/>
      <c r="EN45" s="267"/>
      <c r="EO45" s="267"/>
      <c r="EP45" s="267"/>
      <c r="EQ45" s="74">
        <f t="shared" si="28"/>
        <v>414.43000000000006</v>
      </c>
      <c r="ER45" s="74">
        <f t="shared" si="99"/>
        <v>103.61000000000001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7">
        <v>43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55">
        <v>4.3</v>
      </c>
      <c r="ID45" s="269">
        <v>1.075</v>
      </c>
      <c r="IE45" s="184"/>
      <c r="IF45" s="184"/>
      <c r="IG45" s="74">
        <f t="shared" si="40"/>
        <v>4.3</v>
      </c>
      <c r="IH45" s="74">
        <f t="shared" si="41"/>
        <v>1.075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8">
        <v>5.15</v>
      </c>
      <c r="JF45" s="348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09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24.2</v>
      </c>
      <c r="LL45" s="269">
        <v>0</v>
      </c>
      <c r="LM45" s="75">
        <v>24.02</v>
      </c>
      <c r="LN45" s="373">
        <v>0</v>
      </c>
      <c r="LO45" s="75">
        <v>6.5750000000000002</v>
      </c>
      <c r="LP45" s="375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3">
        <v>12.48</v>
      </c>
      <c r="MN45" s="306"/>
      <c r="MO45" s="363">
        <v>8.32</v>
      </c>
      <c r="MP45" s="306"/>
      <c r="MQ45" s="70">
        <f t="shared" si="61"/>
        <v>20.8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5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03">
        <v>4</v>
      </c>
      <c r="NR45" s="303"/>
      <c r="NS45" s="270">
        <v>1</v>
      </c>
      <c r="NT45" s="270"/>
      <c r="NU45" s="270">
        <v>0.25</v>
      </c>
      <c r="NV45" s="270"/>
      <c r="NW45" s="270">
        <v>6.29</v>
      </c>
      <c r="NX45" s="270"/>
      <c r="NY45" s="270">
        <v>3.15</v>
      </c>
      <c r="NZ45" s="270"/>
      <c r="OA45" s="270">
        <v>0</v>
      </c>
      <c r="OB45" s="270"/>
      <c r="OC45" s="70">
        <f t="shared" si="75"/>
        <v>14.69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0.09</v>
      </c>
      <c r="OJ45" s="70"/>
      <c r="OK45" s="70">
        <v>0</v>
      </c>
      <c r="OL45" s="70"/>
      <c r="OM45" s="70">
        <f t="shared" si="77"/>
        <v>11.39</v>
      </c>
      <c r="ON45" s="70">
        <f t="shared" si="78"/>
        <v>0</v>
      </c>
      <c r="OO45" s="363">
        <v>6.26</v>
      </c>
      <c r="OP45" s="303"/>
      <c r="OQ45" s="363">
        <v>1.76</v>
      </c>
      <c r="OR45" s="303"/>
      <c r="OS45" s="363">
        <v>1.92</v>
      </c>
      <c r="OT45" s="172"/>
      <c r="OU45" s="172">
        <f t="shared" si="101"/>
        <v>8.02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>
        <v>0</v>
      </c>
      <c r="N46" s="67">
        <v>0</v>
      </c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/>
      <c r="Z46" s="74"/>
      <c r="AA46" s="71"/>
      <c r="AB46" s="67"/>
      <c r="AC46" s="74">
        <f t="shared" si="16"/>
        <v>0</v>
      </c>
      <c r="AD46" s="74">
        <f t="shared" si="17"/>
        <v>0</v>
      </c>
      <c r="AE46" s="67"/>
      <c r="AF46" s="67"/>
      <c r="AG46" s="67"/>
      <c r="AH46" s="67"/>
      <c r="AI46" s="114"/>
      <c r="AJ46" s="114"/>
      <c r="AK46" s="350">
        <v>115</v>
      </c>
      <c r="AL46" s="351">
        <v>34.5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115</v>
      </c>
      <c r="AV46" s="70">
        <f t="shared" si="86"/>
        <v>34.5</v>
      </c>
      <c r="AW46" s="74"/>
      <c r="AX46" s="74"/>
      <c r="AY46" s="277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>
        <v>26</v>
      </c>
      <c r="BF46" s="74">
        <v>3.7023999999999999</v>
      </c>
      <c r="BG46" s="361">
        <v>16</v>
      </c>
      <c r="BH46" s="362">
        <v>2.2784</v>
      </c>
      <c r="BI46" s="361">
        <v>0</v>
      </c>
      <c r="BJ46" s="362">
        <v>0</v>
      </c>
      <c r="BK46" s="264">
        <v>8</v>
      </c>
      <c r="BL46" s="74">
        <v>1.1392</v>
      </c>
      <c r="BM46" s="74"/>
      <c r="BN46" s="74"/>
      <c r="BO46" s="74"/>
      <c r="BP46" s="74"/>
      <c r="BQ46" s="74"/>
      <c r="BR46" s="74"/>
      <c r="BS46" s="263">
        <f t="shared" si="19"/>
        <v>50</v>
      </c>
      <c r="BT46" s="74">
        <f t="shared" si="20"/>
        <v>7.12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0</v>
      </c>
      <c r="CL46" s="269">
        <v>0</v>
      </c>
      <c r="CM46" s="298">
        <v>6.18</v>
      </c>
      <c r="CN46" s="269">
        <v>2</v>
      </c>
      <c r="CO46" s="74">
        <f t="shared" si="21"/>
        <v>37.08</v>
      </c>
      <c r="CP46" s="74">
        <f t="shared" si="22"/>
        <v>12</v>
      </c>
      <c r="CQ46" s="300">
        <v>247.40625</v>
      </c>
      <c r="CR46" s="300"/>
      <c r="CS46" s="300"/>
      <c r="CT46" s="274"/>
      <c r="CU46" s="359">
        <v>18.556701030927801</v>
      </c>
      <c r="CV46" s="172"/>
      <c r="CW46" s="301">
        <v>63.814432989690701</v>
      </c>
      <c r="CX46" s="274"/>
      <c r="CY46" s="274"/>
      <c r="CZ46" s="274"/>
      <c r="DA46" s="278">
        <f t="shared" si="98"/>
        <v>329.77738402061851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6">
        <v>41.1</v>
      </c>
      <c r="DL46" s="346">
        <v>13.7</v>
      </c>
      <c r="DM46" s="263"/>
      <c r="DN46" s="263"/>
      <c r="DO46" s="346">
        <v>39.869999999999997</v>
      </c>
      <c r="DP46" s="346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52">
        <v>43.3</v>
      </c>
      <c r="EH46" s="353">
        <v>10.83</v>
      </c>
      <c r="EI46" s="87">
        <v>257.73</v>
      </c>
      <c r="EJ46" s="87">
        <v>64.430000000000007</v>
      </c>
      <c r="EK46" s="263">
        <v>113.4</v>
      </c>
      <c r="EL46" s="266">
        <v>28.35</v>
      </c>
      <c r="EM46" s="267"/>
      <c r="EN46" s="267"/>
      <c r="EO46" s="267"/>
      <c r="EP46" s="267"/>
      <c r="EQ46" s="74">
        <f t="shared" si="28"/>
        <v>414.43000000000006</v>
      </c>
      <c r="ER46" s="74">
        <f t="shared" si="99"/>
        <v>103.61000000000001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7">
        <v>43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/>
      <c r="HZ46" s="303"/>
      <c r="IA46" s="89"/>
      <c r="IB46" s="87"/>
      <c r="IC46" s="172">
        <v>4.3</v>
      </c>
      <c r="ID46" s="269">
        <v>1.075</v>
      </c>
      <c r="IE46" s="184"/>
      <c r="IF46" s="184"/>
      <c r="IG46" s="74">
        <f t="shared" si="40"/>
        <v>4.3</v>
      </c>
      <c r="IH46" s="74">
        <f t="shared" si="41"/>
        <v>1.075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8">
        <v>5.15</v>
      </c>
      <c r="JF46" s="348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09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24.2</v>
      </c>
      <c r="LL46" s="269">
        <v>0</v>
      </c>
      <c r="LM46" s="75">
        <v>24.02</v>
      </c>
      <c r="LN46" s="373">
        <v>0</v>
      </c>
      <c r="LO46" s="75">
        <v>6.5750000000000002</v>
      </c>
      <c r="LP46" s="375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3">
        <v>13.54</v>
      </c>
      <c r="MN46" s="306"/>
      <c r="MO46" s="363">
        <v>9.0299999999999994</v>
      </c>
      <c r="MP46" s="306"/>
      <c r="MQ46" s="70">
        <f t="shared" si="61"/>
        <v>22.57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5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03">
        <v>4</v>
      </c>
      <c r="NR46" s="303"/>
      <c r="NS46" s="270">
        <v>1</v>
      </c>
      <c r="NT46" s="270"/>
      <c r="NU46" s="270">
        <v>0.25</v>
      </c>
      <c r="NV46" s="270"/>
      <c r="NW46" s="270">
        <v>7.3</v>
      </c>
      <c r="NX46" s="270"/>
      <c r="NY46" s="270">
        <v>3.66</v>
      </c>
      <c r="NZ46" s="270"/>
      <c r="OA46" s="270">
        <v>0</v>
      </c>
      <c r="OB46" s="270"/>
      <c r="OC46" s="70">
        <f t="shared" si="75"/>
        <v>16.21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0.06</v>
      </c>
      <c r="OJ46" s="70"/>
      <c r="OK46" s="70">
        <v>0</v>
      </c>
      <c r="OL46" s="70"/>
      <c r="OM46" s="70">
        <f t="shared" si="77"/>
        <v>11.360000000000001</v>
      </c>
      <c r="ON46" s="70">
        <f t="shared" si="78"/>
        <v>0</v>
      </c>
      <c r="OO46" s="363">
        <v>6.91</v>
      </c>
      <c r="OP46" s="303"/>
      <c r="OQ46" s="363">
        <v>1.95</v>
      </c>
      <c r="OR46" s="303"/>
      <c r="OS46" s="363">
        <v>2.13</v>
      </c>
      <c r="OT46" s="172"/>
      <c r="OU46" s="172">
        <f t="shared" si="101"/>
        <v>8.86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>
        <v>0</v>
      </c>
      <c r="N47" s="67">
        <v>0</v>
      </c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/>
      <c r="Z47" s="74"/>
      <c r="AA47" s="71"/>
      <c r="AB47" s="67"/>
      <c r="AC47" s="74">
        <f t="shared" si="16"/>
        <v>0</v>
      </c>
      <c r="AD47" s="74">
        <f t="shared" si="17"/>
        <v>0</v>
      </c>
      <c r="AE47" s="67"/>
      <c r="AF47" s="67"/>
      <c r="AG47" s="67"/>
      <c r="AH47" s="67"/>
      <c r="AI47" s="114"/>
      <c r="AJ47" s="114"/>
      <c r="AK47" s="350">
        <v>115</v>
      </c>
      <c r="AL47" s="351">
        <v>34.5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115</v>
      </c>
      <c r="AV47" s="70">
        <f t="shared" si="86"/>
        <v>34.5</v>
      </c>
      <c r="AW47" s="74"/>
      <c r="AX47" s="74"/>
      <c r="AY47" s="277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>
        <v>26</v>
      </c>
      <c r="BF47" s="74">
        <v>3.7023999999999999</v>
      </c>
      <c r="BG47" s="361">
        <v>16</v>
      </c>
      <c r="BH47" s="362">
        <v>2.2784</v>
      </c>
      <c r="BI47" s="361">
        <v>0</v>
      </c>
      <c r="BJ47" s="362">
        <v>0</v>
      </c>
      <c r="BK47" s="264">
        <v>8</v>
      </c>
      <c r="BL47" s="74">
        <v>1.1392</v>
      </c>
      <c r="BM47" s="74"/>
      <c r="BN47" s="74"/>
      <c r="BO47" s="74"/>
      <c r="BP47" s="74"/>
      <c r="BQ47" s="74"/>
      <c r="BR47" s="74"/>
      <c r="BS47" s="263">
        <f t="shared" si="19"/>
        <v>50</v>
      </c>
      <c r="BT47" s="74">
        <f t="shared" si="20"/>
        <v>7.12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0</v>
      </c>
      <c r="CL47" s="269">
        <v>0</v>
      </c>
      <c r="CM47" s="298">
        <v>10.3</v>
      </c>
      <c r="CN47" s="269">
        <v>3</v>
      </c>
      <c r="CO47" s="74">
        <f t="shared" si="21"/>
        <v>41.2</v>
      </c>
      <c r="CP47" s="74">
        <f t="shared" si="22"/>
        <v>13</v>
      </c>
      <c r="CQ47" s="300">
        <v>247.40625</v>
      </c>
      <c r="CR47" s="300"/>
      <c r="CS47" s="300"/>
      <c r="CT47" s="274"/>
      <c r="CU47" s="359">
        <v>18.556701030927801</v>
      </c>
      <c r="CV47" s="172"/>
      <c r="CW47" s="301">
        <v>63.814432989690701</v>
      </c>
      <c r="CX47" s="274"/>
      <c r="CY47" s="274"/>
      <c r="CZ47" s="274"/>
      <c r="DA47" s="278">
        <f t="shared" si="98"/>
        <v>329.77738402061851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6">
        <v>41.1</v>
      </c>
      <c r="DL47" s="346">
        <v>13.7</v>
      </c>
      <c r="DM47" s="263"/>
      <c r="DN47" s="263"/>
      <c r="DO47" s="346">
        <v>39.869999999999997</v>
      </c>
      <c r="DP47" s="346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52">
        <v>43.3</v>
      </c>
      <c r="EH47" s="353">
        <v>10.83</v>
      </c>
      <c r="EI47" s="87">
        <v>257.73</v>
      </c>
      <c r="EJ47" s="87">
        <v>64.430000000000007</v>
      </c>
      <c r="EK47" s="263">
        <v>113.4</v>
      </c>
      <c r="EL47" s="266">
        <v>28.35</v>
      </c>
      <c r="EM47" s="267"/>
      <c r="EN47" s="267"/>
      <c r="EO47" s="267"/>
      <c r="EP47" s="267"/>
      <c r="EQ47" s="74">
        <f t="shared" si="28"/>
        <v>414.43000000000006</v>
      </c>
      <c r="ER47" s="74">
        <f t="shared" si="99"/>
        <v>103.61000000000001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7">
        <v>43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4.3</v>
      </c>
      <c r="ID47" s="269">
        <v>1.075</v>
      </c>
      <c r="IE47" s="184"/>
      <c r="IF47" s="184"/>
      <c r="IG47" s="74">
        <f t="shared" si="40"/>
        <v>4.3</v>
      </c>
      <c r="IH47" s="74">
        <f t="shared" si="41"/>
        <v>1.075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8">
        <v>5.15</v>
      </c>
      <c r="JF47" s="348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09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24.2</v>
      </c>
      <c r="LL47" s="269">
        <v>0</v>
      </c>
      <c r="LM47" s="75">
        <v>24.02</v>
      </c>
      <c r="LN47" s="373">
        <v>0</v>
      </c>
      <c r="LO47" s="75">
        <v>6.5750000000000002</v>
      </c>
      <c r="LP47" s="375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3">
        <v>14.3</v>
      </c>
      <c r="MN47" s="306"/>
      <c r="MO47" s="363">
        <v>9.5299999999999994</v>
      </c>
      <c r="MP47" s="306"/>
      <c r="MQ47" s="70">
        <f t="shared" si="61"/>
        <v>23.83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5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03">
        <v>4</v>
      </c>
      <c r="NR47" s="303"/>
      <c r="NS47" s="270">
        <v>1</v>
      </c>
      <c r="NT47" s="270"/>
      <c r="NU47" s="270">
        <v>0.25</v>
      </c>
      <c r="NV47" s="270"/>
      <c r="NW47" s="270">
        <v>7.3</v>
      </c>
      <c r="NX47" s="270"/>
      <c r="NY47" s="270">
        <v>3.66</v>
      </c>
      <c r="NZ47" s="270"/>
      <c r="OA47" s="270">
        <v>0</v>
      </c>
      <c r="OB47" s="270"/>
      <c r="OC47" s="70">
        <f t="shared" si="75"/>
        <v>16.21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2.2200000000000002</v>
      </c>
      <c r="OJ47" s="70"/>
      <c r="OK47" s="70">
        <v>0</v>
      </c>
      <c r="OL47" s="70"/>
      <c r="OM47" s="70">
        <f t="shared" si="77"/>
        <v>13.520000000000001</v>
      </c>
      <c r="ON47" s="70">
        <f t="shared" si="78"/>
        <v>0</v>
      </c>
      <c r="OO47" s="363">
        <v>7.63</v>
      </c>
      <c r="OP47" s="303"/>
      <c r="OQ47" s="363">
        <v>2.15</v>
      </c>
      <c r="OR47" s="303"/>
      <c r="OS47" s="363">
        <v>2.35</v>
      </c>
      <c r="OT47" s="172"/>
      <c r="OU47" s="172">
        <f t="shared" si="101"/>
        <v>9.7799999999999994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>
        <v>0</v>
      </c>
      <c r="N48" s="67">
        <v>0</v>
      </c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/>
      <c r="Z48" s="74"/>
      <c r="AA48" s="71"/>
      <c r="AB48" s="67"/>
      <c r="AC48" s="74">
        <f t="shared" si="16"/>
        <v>0</v>
      </c>
      <c r="AD48" s="74">
        <f t="shared" si="17"/>
        <v>0</v>
      </c>
      <c r="AE48" s="67"/>
      <c r="AF48" s="67"/>
      <c r="AG48" s="67"/>
      <c r="AH48" s="67"/>
      <c r="AI48" s="114"/>
      <c r="AJ48" s="114"/>
      <c r="AK48" s="350">
        <v>115</v>
      </c>
      <c r="AL48" s="351">
        <v>34.5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115</v>
      </c>
      <c r="AV48" s="70">
        <f t="shared" si="86"/>
        <v>34.5</v>
      </c>
      <c r="AW48" s="74"/>
      <c r="AX48" s="74"/>
      <c r="AY48" s="277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>
        <v>26</v>
      </c>
      <c r="BF48" s="74">
        <v>3.7023999999999999</v>
      </c>
      <c r="BG48" s="361">
        <v>16</v>
      </c>
      <c r="BH48" s="362">
        <v>2.2784</v>
      </c>
      <c r="BI48" s="361">
        <v>0</v>
      </c>
      <c r="BJ48" s="362">
        <v>0</v>
      </c>
      <c r="BK48" s="264">
        <v>8</v>
      </c>
      <c r="BL48" s="74">
        <v>1.1392</v>
      </c>
      <c r="BM48" s="74"/>
      <c r="BN48" s="74"/>
      <c r="BO48" s="74"/>
      <c r="BP48" s="74"/>
      <c r="BQ48" s="74"/>
      <c r="BR48" s="74"/>
      <c r="BS48" s="263">
        <f t="shared" si="19"/>
        <v>50</v>
      </c>
      <c r="BT48" s="74">
        <f t="shared" si="20"/>
        <v>7.12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0</v>
      </c>
      <c r="CL48" s="269">
        <v>0</v>
      </c>
      <c r="CM48" s="298">
        <v>10.3</v>
      </c>
      <c r="CN48" s="269">
        <v>3</v>
      </c>
      <c r="CO48" s="74">
        <f t="shared" si="21"/>
        <v>41.2</v>
      </c>
      <c r="CP48" s="74">
        <f t="shared" si="22"/>
        <v>13</v>
      </c>
      <c r="CQ48" s="300">
        <v>247.40625</v>
      </c>
      <c r="CR48" s="300"/>
      <c r="CS48" s="300"/>
      <c r="CT48" s="274"/>
      <c r="CU48" s="359">
        <v>18.556701030927801</v>
      </c>
      <c r="CV48" s="172"/>
      <c r="CW48" s="301">
        <v>63.814432989690701</v>
      </c>
      <c r="CX48" s="274"/>
      <c r="CY48" s="274"/>
      <c r="CZ48" s="274"/>
      <c r="DA48" s="278">
        <f t="shared" si="98"/>
        <v>329.77738402061851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6">
        <v>41.1</v>
      </c>
      <c r="DL48" s="346">
        <v>13.7</v>
      </c>
      <c r="DM48" s="263"/>
      <c r="DN48" s="263"/>
      <c r="DO48" s="346">
        <v>39.869999999999997</v>
      </c>
      <c r="DP48" s="346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52">
        <v>43.3</v>
      </c>
      <c r="EH48" s="353">
        <v>10.83</v>
      </c>
      <c r="EI48" s="87">
        <v>257.73</v>
      </c>
      <c r="EJ48" s="87">
        <v>64.430000000000007</v>
      </c>
      <c r="EK48" s="263">
        <v>113.4</v>
      </c>
      <c r="EL48" s="266">
        <v>28.35</v>
      </c>
      <c r="EM48" s="267"/>
      <c r="EN48" s="267"/>
      <c r="EO48" s="267"/>
      <c r="EP48" s="267"/>
      <c r="EQ48" s="74">
        <f t="shared" si="28"/>
        <v>414.43000000000006</v>
      </c>
      <c r="ER48" s="74">
        <f t="shared" si="99"/>
        <v>103.61000000000001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7">
        <v>43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/>
      <c r="HZ48" s="303"/>
      <c r="IA48" s="89"/>
      <c r="IB48" s="87"/>
      <c r="IC48" s="172">
        <v>4.3</v>
      </c>
      <c r="ID48" s="269">
        <v>1.075</v>
      </c>
      <c r="IE48" s="184"/>
      <c r="IF48" s="184"/>
      <c r="IG48" s="74">
        <f t="shared" si="40"/>
        <v>4.3</v>
      </c>
      <c r="IH48" s="74">
        <f t="shared" si="41"/>
        <v>1.075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8">
        <v>5.15</v>
      </c>
      <c r="JF48" s="348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09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24.2</v>
      </c>
      <c r="LL48" s="269">
        <v>0</v>
      </c>
      <c r="LM48" s="75">
        <v>24.02</v>
      </c>
      <c r="LN48" s="373">
        <v>0</v>
      </c>
      <c r="LO48" s="75">
        <v>6.5750000000000002</v>
      </c>
      <c r="LP48" s="375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3">
        <v>15.12</v>
      </c>
      <c r="MN48" s="306"/>
      <c r="MO48" s="363">
        <v>10.08</v>
      </c>
      <c r="MP48" s="306"/>
      <c r="MQ48" s="70">
        <f t="shared" si="61"/>
        <v>25.2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5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03">
        <v>4</v>
      </c>
      <c r="NR48" s="303"/>
      <c r="NS48" s="270">
        <v>1</v>
      </c>
      <c r="NT48" s="270"/>
      <c r="NU48" s="270">
        <v>0.25</v>
      </c>
      <c r="NV48" s="270"/>
      <c r="NW48" s="270">
        <v>7.3</v>
      </c>
      <c r="NX48" s="270"/>
      <c r="NY48" s="270">
        <v>3.66</v>
      </c>
      <c r="NZ48" s="270"/>
      <c r="OA48" s="270">
        <v>0</v>
      </c>
      <c r="OB48" s="270"/>
      <c r="OC48" s="70">
        <f t="shared" si="75"/>
        <v>16.21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0.56000000000000005</v>
      </c>
      <c r="OL48" s="70"/>
      <c r="OM48" s="70">
        <f t="shared" si="77"/>
        <v>14.360000000000001</v>
      </c>
      <c r="ON48" s="70">
        <f t="shared" si="78"/>
        <v>0</v>
      </c>
      <c r="OO48" s="363">
        <v>8.26</v>
      </c>
      <c r="OP48" s="303"/>
      <c r="OQ48" s="363">
        <v>2.33</v>
      </c>
      <c r="OR48" s="303"/>
      <c r="OS48" s="363">
        <v>2.54</v>
      </c>
      <c r="OT48" s="172"/>
      <c r="OU48" s="172">
        <f t="shared" si="101"/>
        <v>10.59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>
        <v>0</v>
      </c>
      <c r="N49" s="67">
        <v>0</v>
      </c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/>
      <c r="Z49" s="74"/>
      <c r="AA49" s="71"/>
      <c r="AB49" s="67"/>
      <c r="AC49" s="74">
        <f t="shared" si="16"/>
        <v>0</v>
      </c>
      <c r="AD49" s="74">
        <f t="shared" si="17"/>
        <v>0</v>
      </c>
      <c r="AE49" s="67"/>
      <c r="AF49" s="67"/>
      <c r="AG49" s="67"/>
      <c r="AH49" s="67"/>
      <c r="AI49" s="114"/>
      <c r="AJ49" s="114"/>
      <c r="AK49" s="350">
        <v>115</v>
      </c>
      <c r="AL49" s="351">
        <v>34.5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115</v>
      </c>
      <c r="AV49" s="70">
        <f t="shared" si="86"/>
        <v>34.5</v>
      </c>
      <c r="AW49" s="74"/>
      <c r="AX49" s="74"/>
      <c r="AY49" s="277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>
        <v>26</v>
      </c>
      <c r="BF49" s="74">
        <v>3.7023999999999999</v>
      </c>
      <c r="BG49" s="361">
        <v>16</v>
      </c>
      <c r="BH49" s="362">
        <v>2.2784</v>
      </c>
      <c r="BI49" s="361">
        <v>0</v>
      </c>
      <c r="BJ49" s="362">
        <v>0</v>
      </c>
      <c r="BK49" s="264">
        <v>8</v>
      </c>
      <c r="BL49" s="74">
        <v>1.1392</v>
      </c>
      <c r="BM49" s="74"/>
      <c r="BN49" s="74"/>
      <c r="BO49" s="74"/>
      <c r="BP49" s="74"/>
      <c r="BQ49" s="74"/>
      <c r="BR49" s="74"/>
      <c r="BS49" s="263">
        <f t="shared" si="19"/>
        <v>50</v>
      </c>
      <c r="BT49" s="74">
        <f t="shared" si="20"/>
        <v>7.12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0</v>
      </c>
      <c r="CL49" s="269">
        <v>0</v>
      </c>
      <c r="CM49" s="298">
        <v>10.3</v>
      </c>
      <c r="CN49" s="269">
        <v>3</v>
      </c>
      <c r="CO49" s="74">
        <f t="shared" si="21"/>
        <v>41.2</v>
      </c>
      <c r="CP49" s="74">
        <f t="shared" si="22"/>
        <v>13</v>
      </c>
      <c r="CQ49" s="300">
        <v>247.40625</v>
      </c>
      <c r="CR49" s="300"/>
      <c r="CS49" s="300"/>
      <c r="CT49" s="274"/>
      <c r="CU49" s="359">
        <v>18.556701030927801</v>
      </c>
      <c r="CV49" s="172"/>
      <c r="CW49" s="301">
        <v>63.814432989690701</v>
      </c>
      <c r="CX49" s="274"/>
      <c r="CY49" s="274"/>
      <c r="CZ49" s="274"/>
      <c r="DA49" s="278">
        <f t="shared" si="98"/>
        <v>329.77738402061851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6">
        <v>41.1</v>
      </c>
      <c r="DL49" s="346">
        <v>13.7</v>
      </c>
      <c r="DM49" s="263"/>
      <c r="DN49" s="263"/>
      <c r="DO49" s="346">
        <v>39.869999999999997</v>
      </c>
      <c r="DP49" s="346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52">
        <v>43.3</v>
      </c>
      <c r="EH49" s="353">
        <v>10.83</v>
      </c>
      <c r="EI49" s="87">
        <v>257.73</v>
      </c>
      <c r="EJ49" s="87">
        <v>64.430000000000007</v>
      </c>
      <c r="EK49" s="263">
        <v>113.4</v>
      </c>
      <c r="EL49" s="266">
        <v>28.35</v>
      </c>
      <c r="EM49" s="267"/>
      <c r="EN49" s="267"/>
      <c r="EO49" s="267"/>
      <c r="EP49" s="267"/>
      <c r="EQ49" s="74">
        <f t="shared" si="28"/>
        <v>414.43000000000006</v>
      </c>
      <c r="ER49" s="74">
        <f t="shared" si="99"/>
        <v>103.61000000000001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7">
        <v>43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/>
      <c r="HZ49" s="303"/>
      <c r="IA49" s="89"/>
      <c r="IB49" s="87"/>
      <c r="IC49" s="172">
        <v>4.3</v>
      </c>
      <c r="ID49" s="269">
        <v>1.075</v>
      </c>
      <c r="IE49" s="184"/>
      <c r="IF49" s="184"/>
      <c r="IG49" s="74">
        <f t="shared" si="40"/>
        <v>4.3</v>
      </c>
      <c r="IH49" s="74">
        <f t="shared" si="41"/>
        <v>1.075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8">
        <v>5.15</v>
      </c>
      <c r="JF49" s="348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09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9">
        <v>0</v>
      </c>
      <c r="LM49" s="75">
        <v>18.87</v>
      </c>
      <c r="LN49" s="373">
        <v>0</v>
      </c>
      <c r="LO49" s="75">
        <v>5.9820000000000002</v>
      </c>
      <c r="LP49" s="375">
        <v>0</v>
      </c>
      <c r="LQ49" s="130"/>
      <c r="LR49" s="271"/>
      <c r="LS49" s="271"/>
      <c r="LT49" s="271"/>
      <c r="LU49" s="70">
        <f t="shared" si="100"/>
        <v>49.852000000000004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3">
        <v>16.32</v>
      </c>
      <c r="MN49" s="306"/>
      <c r="MO49" s="363">
        <v>10.88</v>
      </c>
      <c r="MP49" s="306"/>
      <c r="MQ49" s="70">
        <f t="shared" si="61"/>
        <v>27.200000000000003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5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03">
        <v>4</v>
      </c>
      <c r="NR49" s="303"/>
      <c r="NS49" s="270">
        <v>1</v>
      </c>
      <c r="NT49" s="270"/>
      <c r="NU49" s="270">
        <v>0.25</v>
      </c>
      <c r="NV49" s="270"/>
      <c r="NW49" s="270">
        <v>7.3</v>
      </c>
      <c r="NX49" s="270"/>
      <c r="NY49" s="270">
        <v>3.66</v>
      </c>
      <c r="NZ49" s="270"/>
      <c r="OA49" s="270">
        <v>0</v>
      </c>
      <c r="OB49" s="270"/>
      <c r="OC49" s="70">
        <f t="shared" si="75"/>
        <v>16.21</v>
      </c>
      <c r="OD49" s="70">
        <f t="shared" si="76"/>
        <v>0</v>
      </c>
      <c r="OE49" s="70">
        <v>11.3</v>
      </c>
      <c r="OF49" s="70"/>
      <c r="OG49" s="114">
        <v>0.96</v>
      </c>
      <c r="OH49" s="70"/>
      <c r="OI49" s="114">
        <v>2.5</v>
      </c>
      <c r="OJ49" s="70"/>
      <c r="OK49" s="70">
        <v>1</v>
      </c>
      <c r="OL49" s="70"/>
      <c r="OM49" s="70">
        <f t="shared" si="77"/>
        <v>15.760000000000002</v>
      </c>
      <c r="ON49" s="70">
        <f t="shared" si="78"/>
        <v>0</v>
      </c>
      <c r="OO49" s="363">
        <v>8.82</v>
      </c>
      <c r="OP49" s="303"/>
      <c r="OQ49" s="363">
        <v>2.48</v>
      </c>
      <c r="OR49" s="303"/>
      <c r="OS49" s="363">
        <v>2.71</v>
      </c>
      <c r="OT49" s="172"/>
      <c r="OU49" s="172">
        <f t="shared" si="101"/>
        <v>11.3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>
        <v>0</v>
      </c>
      <c r="N50" s="67">
        <v>0</v>
      </c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/>
      <c r="Z50" s="74"/>
      <c r="AA50" s="71"/>
      <c r="AB50" s="67"/>
      <c r="AC50" s="74">
        <f t="shared" si="16"/>
        <v>0</v>
      </c>
      <c r="AD50" s="74">
        <f t="shared" si="17"/>
        <v>0</v>
      </c>
      <c r="AE50" s="67"/>
      <c r="AF50" s="67"/>
      <c r="AG50" s="67"/>
      <c r="AH50" s="67"/>
      <c r="AI50" s="114"/>
      <c r="AJ50" s="114"/>
      <c r="AK50" s="350">
        <v>115</v>
      </c>
      <c r="AL50" s="351">
        <v>34.5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115</v>
      </c>
      <c r="AV50" s="70">
        <f t="shared" si="86"/>
        <v>34.5</v>
      </c>
      <c r="AW50" s="74"/>
      <c r="AX50" s="74"/>
      <c r="AY50" s="277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>
        <v>26</v>
      </c>
      <c r="BF50" s="74">
        <v>3.7023999999999999</v>
      </c>
      <c r="BG50" s="361">
        <v>16</v>
      </c>
      <c r="BH50" s="362">
        <v>2.2784</v>
      </c>
      <c r="BI50" s="361">
        <v>0</v>
      </c>
      <c r="BJ50" s="362">
        <v>0</v>
      </c>
      <c r="BK50" s="264">
        <v>8</v>
      </c>
      <c r="BL50" s="74">
        <v>1.1392</v>
      </c>
      <c r="BM50" s="74"/>
      <c r="BN50" s="74"/>
      <c r="BO50" s="74"/>
      <c r="BP50" s="74"/>
      <c r="BQ50" s="74"/>
      <c r="BR50" s="74"/>
      <c r="BS50" s="263">
        <f t="shared" si="19"/>
        <v>50</v>
      </c>
      <c r="BT50" s="74">
        <f t="shared" si="20"/>
        <v>7.12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0</v>
      </c>
      <c r="CL50" s="269">
        <v>0</v>
      </c>
      <c r="CM50" s="298">
        <v>10.3</v>
      </c>
      <c r="CN50" s="269">
        <v>3</v>
      </c>
      <c r="CO50" s="74">
        <f t="shared" si="21"/>
        <v>41.2</v>
      </c>
      <c r="CP50" s="74">
        <f t="shared" si="22"/>
        <v>13</v>
      </c>
      <c r="CQ50" s="300">
        <v>247.40625</v>
      </c>
      <c r="CR50" s="300"/>
      <c r="CS50" s="300"/>
      <c r="CT50" s="274"/>
      <c r="CU50" s="359">
        <v>18.556701030927801</v>
      </c>
      <c r="CV50" s="172"/>
      <c r="CW50" s="301">
        <v>63.814432989690701</v>
      </c>
      <c r="CX50" s="274"/>
      <c r="CY50" s="274"/>
      <c r="CZ50" s="274"/>
      <c r="DA50" s="278">
        <f t="shared" si="98"/>
        <v>329.77738402061851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6">
        <v>41.1</v>
      </c>
      <c r="DL50" s="346">
        <v>13.7</v>
      </c>
      <c r="DM50" s="263"/>
      <c r="DN50" s="263"/>
      <c r="DO50" s="346">
        <v>39.869999999999997</v>
      </c>
      <c r="DP50" s="346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52">
        <v>43.3</v>
      </c>
      <c r="EH50" s="353">
        <v>10.83</v>
      </c>
      <c r="EI50" s="87">
        <v>257.73</v>
      </c>
      <c r="EJ50" s="87">
        <v>64.430000000000007</v>
      </c>
      <c r="EK50" s="263">
        <v>113.4</v>
      </c>
      <c r="EL50" s="266">
        <v>28.35</v>
      </c>
      <c r="EM50" s="267"/>
      <c r="EN50" s="267"/>
      <c r="EO50" s="267"/>
      <c r="EP50" s="267"/>
      <c r="EQ50" s="74">
        <f t="shared" si="28"/>
        <v>414.43000000000006</v>
      </c>
      <c r="ER50" s="74">
        <f t="shared" si="99"/>
        <v>103.61000000000001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7">
        <v>43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/>
      <c r="HZ50" s="303"/>
      <c r="IA50" s="89"/>
      <c r="IB50" s="87"/>
      <c r="IC50" s="172">
        <v>4.3</v>
      </c>
      <c r="ID50" s="269">
        <v>1.075</v>
      </c>
      <c r="IE50" s="184"/>
      <c r="IF50" s="184"/>
      <c r="IG50" s="74">
        <f t="shared" si="40"/>
        <v>4.3</v>
      </c>
      <c r="IH50" s="74">
        <f t="shared" si="41"/>
        <v>1.075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8">
        <v>5.15</v>
      </c>
      <c r="JF50" s="348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09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9">
        <v>0</v>
      </c>
      <c r="LM50" s="75">
        <v>13.71</v>
      </c>
      <c r="LN50" s="373">
        <v>0</v>
      </c>
      <c r="LO50" s="75">
        <v>5.2789999999999999</v>
      </c>
      <c r="LP50" s="375">
        <v>0</v>
      </c>
      <c r="LQ50" s="130"/>
      <c r="LR50" s="271"/>
      <c r="LS50" s="271"/>
      <c r="LT50" s="271"/>
      <c r="LU50" s="70">
        <f t="shared" si="100"/>
        <v>43.989000000000004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3">
        <v>17.579999999999998</v>
      </c>
      <c r="MN50" s="306"/>
      <c r="MO50" s="363">
        <v>11.72</v>
      </c>
      <c r="MP50" s="306"/>
      <c r="MQ50" s="70">
        <f t="shared" si="61"/>
        <v>29.299999999999997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5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03">
        <v>4</v>
      </c>
      <c r="NR50" s="303"/>
      <c r="NS50" s="270">
        <v>1</v>
      </c>
      <c r="NT50" s="270"/>
      <c r="NU50" s="270">
        <v>0.25</v>
      </c>
      <c r="NV50" s="270"/>
      <c r="NW50" s="270">
        <v>7.3</v>
      </c>
      <c r="NX50" s="270"/>
      <c r="NY50" s="270">
        <v>3.66</v>
      </c>
      <c r="NZ50" s="270"/>
      <c r="OA50" s="270">
        <v>0</v>
      </c>
      <c r="OB50" s="270"/>
      <c r="OC50" s="70">
        <f t="shared" si="75"/>
        <v>16.21</v>
      </c>
      <c r="OD50" s="70">
        <f t="shared" si="76"/>
        <v>0</v>
      </c>
      <c r="OE50" s="70">
        <v>11.3</v>
      </c>
      <c r="OF50" s="70"/>
      <c r="OG50" s="114">
        <v>2.97</v>
      </c>
      <c r="OH50" s="70"/>
      <c r="OI50" s="114">
        <v>2.5</v>
      </c>
      <c r="OJ50" s="70"/>
      <c r="OK50" s="70">
        <v>1</v>
      </c>
      <c r="OL50" s="70"/>
      <c r="OM50" s="70">
        <f t="shared" si="77"/>
        <v>17.770000000000003</v>
      </c>
      <c r="ON50" s="70">
        <f t="shared" si="78"/>
        <v>0</v>
      </c>
      <c r="OO50" s="363">
        <v>9.15</v>
      </c>
      <c r="OP50" s="303"/>
      <c r="OQ50" s="363">
        <v>2.58</v>
      </c>
      <c r="OR50" s="303"/>
      <c r="OS50" s="363">
        <v>2.81</v>
      </c>
      <c r="OT50" s="172"/>
      <c r="OU50" s="172">
        <f t="shared" si="101"/>
        <v>11.73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2" t="s">
        <v>146</v>
      </c>
      <c r="B51" s="84">
        <v>41</v>
      </c>
      <c r="C51" s="313"/>
      <c r="D51" s="313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>
        <v>0</v>
      </c>
      <c r="N51" s="67">
        <v>0</v>
      </c>
      <c r="O51" s="71">
        <v>0</v>
      </c>
      <c r="P51" s="67">
        <v>0</v>
      </c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/>
      <c r="Z51" s="67"/>
      <c r="AA51" s="71"/>
      <c r="AB51" s="67"/>
      <c r="AC51" s="67">
        <f t="shared" si="16"/>
        <v>0</v>
      </c>
      <c r="AD51" s="67">
        <f t="shared" si="17"/>
        <v>0</v>
      </c>
      <c r="AE51" s="67"/>
      <c r="AF51" s="67"/>
      <c r="AG51" s="67"/>
      <c r="AH51" s="67"/>
      <c r="AI51" s="106"/>
      <c r="AJ51" s="106"/>
      <c r="AK51" s="350">
        <v>115</v>
      </c>
      <c r="AL51" s="351">
        <v>34.5</v>
      </c>
      <c r="AM51" s="85"/>
      <c r="AN51" s="85"/>
      <c r="AO51" s="339"/>
      <c r="AP51" s="339"/>
      <c r="AQ51" s="339"/>
      <c r="AR51" s="339"/>
      <c r="AS51" s="339"/>
      <c r="AT51" s="339"/>
      <c r="AU51" s="71">
        <f t="shared" si="85"/>
        <v>115</v>
      </c>
      <c r="AV51" s="71">
        <f t="shared" si="86"/>
        <v>34.5</v>
      </c>
      <c r="AW51" s="67"/>
      <c r="AX51" s="67"/>
      <c r="AY51" s="322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>
        <v>26</v>
      </c>
      <c r="BF51" s="67">
        <v>3.7023999999999999</v>
      </c>
      <c r="BG51" s="369">
        <v>16</v>
      </c>
      <c r="BH51" s="370">
        <v>2.2784</v>
      </c>
      <c r="BI51" s="369">
        <v>0</v>
      </c>
      <c r="BJ51" s="370">
        <v>0</v>
      </c>
      <c r="BK51" s="269">
        <v>8</v>
      </c>
      <c r="BL51" s="67">
        <v>1.1392</v>
      </c>
      <c r="BM51" s="67"/>
      <c r="BN51" s="67"/>
      <c r="BO51" s="67"/>
      <c r="BP51" s="67"/>
      <c r="BQ51" s="67"/>
      <c r="BR51" s="67"/>
      <c r="BS51" s="298">
        <f t="shared" si="19"/>
        <v>50</v>
      </c>
      <c r="BT51" s="67">
        <f t="shared" si="20"/>
        <v>7.12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0</v>
      </c>
      <c r="CL51" s="269">
        <v>0</v>
      </c>
      <c r="CM51" s="298">
        <v>10.3</v>
      </c>
      <c r="CN51" s="269">
        <v>3</v>
      </c>
      <c r="CO51" s="67">
        <f t="shared" si="21"/>
        <v>41.2</v>
      </c>
      <c r="CP51" s="67">
        <f t="shared" si="22"/>
        <v>13</v>
      </c>
      <c r="CQ51" s="301">
        <v>247.40625</v>
      </c>
      <c r="CR51" s="301"/>
      <c r="CS51" s="301"/>
      <c r="CT51" s="81"/>
      <c r="CU51" s="360">
        <v>18.556701030927801</v>
      </c>
      <c r="CV51" s="305"/>
      <c r="CW51" s="301">
        <v>63.814432989690701</v>
      </c>
      <c r="CX51" s="81"/>
      <c r="CY51" s="81"/>
      <c r="CZ51" s="81"/>
      <c r="DA51" s="314">
        <f t="shared" si="98"/>
        <v>329.77738402061851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7">
        <v>41.1</v>
      </c>
      <c r="DL51" s="347">
        <v>13.7</v>
      </c>
      <c r="DM51" s="298"/>
      <c r="DN51" s="298"/>
      <c r="DO51" s="347">
        <v>39.869999999999997</v>
      </c>
      <c r="DP51" s="347">
        <v>13.29</v>
      </c>
      <c r="DQ51" s="265"/>
      <c r="DR51" s="265"/>
      <c r="DS51" s="67"/>
      <c r="DT51" s="67"/>
      <c r="DU51" s="340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52">
        <v>43.3</v>
      </c>
      <c r="EH51" s="354">
        <v>10.83</v>
      </c>
      <c r="EI51" s="87">
        <v>257.73</v>
      </c>
      <c r="EJ51" s="87">
        <v>64.430000000000007</v>
      </c>
      <c r="EK51" s="263">
        <v>113.4</v>
      </c>
      <c r="EL51" s="340">
        <v>28.35</v>
      </c>
      <c r="EM51" s="315"/>
      <c r="EN51" s="315"/>
      <c r="EO51" s="315"/>
      <c r="EP51" s="315"/>
      <c r="EQ51" s="67">
        <f t="shared" si="28"/>
        <v>414.43000000000006</v>
      </c>
      <c r="ER51" s="67">
        <f t="shared" si="99"/>
        <v>103.61000000000001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8">
        <v>43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1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7"/>
      <c r="HZ51" s="317"/>
      <c r="IA51" s="89"/>
      <c r="IB51" s="87"/>
      <c r="IC51" s="305">
        <v>4.3</v>
      </c>
      <c r="ID51" s="269">
        <v>1.075</v>
      </c>
      <c r="IE51" s="89"/>
      <c r="IF51" s="89"/>
      <c r="IG51" s="67">
        <f t="shared" si="40"/>
        <v>4.3</v>
      </c>
      <c r="IH51" s="67">
        <f t="shared" si="41"/>
        <v>1.075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8">
        <v>5.15</v>
      </c>
      <c r="JF51" s="348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09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4.7794999999999996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9">
        <v>0</v>
      </c>
      <c r="LM51" s="75">
        <v>8.56</v>
      </c>
      <c r="LN51" s="373">
        <v>0</v>
      </c>
      <c r="LO51" s="75">
        <v>4.5759999999999996</v>
      </c>
      <c r="LP51" s="375">
        <v>0</v>
      </c>
      <c r="LQ51" s="130"/>
      <c r="LR51" s="271"/>
      <c r="LS51" s="271"/>
      <c r="LT51" s="271"/>
      <c r="LU51" s="71">
        <f t="shared" si="100"/>
        <v>38.135999999999996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6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3">
        <v>18.72</v>
      </c>
      <c r="MN51" s="306"/>
      <c r="MO51" s="363">
        <v>12.48</v>
      </c>
      <c r="MP51" s="306"/>
      <c r="MQ51" s="71">
        <f t="shared" si="61"/>
        <v>31.2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5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17">
        <v>4</v>
      </c>
      <c r="NR51" s="317"/>
      <c r="NS51" s="372">
        <v>1</v>
      </c>
      <c r="NT51" s="372"/>
      <c r="NU51" s="372">
        <v>0.25</v>
      </c>
      <c r="NV51" s="372"/>
      <c r="NW51" s="372">
        <v>7.3</v>
      </c>
      <c r="NX51" s="372"/>
      <c r="NY51" s="372">
        <v>3.66</v>
      </c>
      <c r="NZ51" s="372"/>
      <c r="OA51" s="372">
        <v>0</v>
      </c>
      <c r="OB51" s="372"/>
      <c r="OC51" s="71">
        <f t="shared" si="75"/>
        <v>16.21</v>
      </c>
      <c r="OD51" s="71">
        <f t="shared" si="76"/>
        <v>0</v>
      </c>
      <c r="OE51" s="71">
        <v>11.3</v>
      </c>
      <c r="OF51" s="71"/>
      <c r="OG51" s="106">
        <v>4.66</v>
      </c>
      <c r="OH51" s="71"/>
      <c r="OI51" s="106">
        <v>2.5</v>
      </c>
      <c r="OJ51" s="71"/>
      <c r="OK51" s="71">
        <v>1</v>
      </c>
      <c r="OL51" s="71"/>
      <c r="OM51" s="71">
        <f t="shared" si="77"/>
        <v>19.46</v>
      </c>
      <c r="ON51" s="71">
        <f t="shared" si="78"/>
        <v>0</v>
      </c>
      <c r="OO51" s="363">
        <v>9.65</v>
      </c>
      <c r="OP51" s="317"/>
      <c r="OQ51" s="363">
        <v>2.72</v>
      </c>
      <c r="OR51" s="317"/>
      <c r="OS51" s="363">
        <v>2.97</v>
      </c>
      <c r="OT51" s="305"/>
      <c r="OU51" s="305">
        <f t="shared" si="101"/>
        <v>12.370000000000001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8"/>
      <c r="B52" s="84">
        <v>42</v>
      </c>
      <c r="C52" s="313"/>
      <c r="D52" s="313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>
        <v>0</v>
      </c>
      <c r="N52" s="67">
        <v>0</v>
      </c>
      <c r="O52" s="71">
        <v>0</v>
      </c>
      <c r="P52" s="67">
        <v>0</v>
      </c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/>
      <c r="Z52" s="67"/>
      <c r="AA52" s="71"/>
      <c r="AB52" s="67"/>
      <c r="AC52" s="67">
        <f t="shared" si="16"/>
        <v>0</v>
      </c>
      <c r="AD52" s="67">
        <f t="shared" si="17"/>
        <v>0</v>
      </c>
      <c r="AE52" s="67"/>
      <c r="AF52" s="67"/>
      <c r="AG52" s="67"/>
      <c r="AH52" s="67"/>
      <c r="AI52" s="106"/>
      <c r="AJ52" s="106"/>
      <c r="AK52" s="350">
        <v>115</v>
      </c>
      <c r="AL52" s="351">
        <v>34.5</v>
      </c>
      <c r="AM52" s="85"/>
      <c r="AN52" s="85"/>
      <c r="AO52" s="339"/>
      <c r="AP52" s="339"/>
      <c r="AQ52" s="339"/>
      <c r="AR52" s="339"/>
      <c r="AS52" s="339"/>
      <c r="AT52" s="339"/>
      <c r="AU52" s="71">
        <f t="shared" si="85"/>
        <v>115</v>
      </c>
      <c r="AV52" s="71">
        <f t="shared" si="86"/>
        <v>34.5</v>
      </c>
      <c r="AW52" s="67"/>
      <c r="AX52" s="67"/>
      <c r="AY52" s="322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>
        <v>26</v>
      </c>
      <c r="BF52" s="67">
        <v>3.7023999999999999</v>
      </c>
      <c r="BG52" s="369">
        <v>16</v>
      </c>
      <c r="BH52" s="370">
        <v>2.2784</v>
      </c>
      <c r="BI52" s="369">
        <v>0</v>
      </c>
      <c r="BJ52" s="370">
        <v>0</v>
      </c>
      <c r="BK52" s="269">
        <v>8</v>
      </c>
      <c r="BL52" s="67">
        <v>1.1392</v>
      </c>
      <c r="BM52" s="67"/>
      <c r="BN52" s="67"/>
      <c r="BO52" s="67"/>
      <c r="BP52" s="67"/>
      <c r="BQ52" s="67"/>
      <c r="BR52" s="67"/>
      <c r="BS52" s="298">
        <f t="shared" si="19"/>
        <v>50</v>
      </c>
      <c r="BT52" s="67">
        <f t="shared" si="20"/>
        <v>7.12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0</v>
      </c>
      <c r="CL52" s="269">
        <v>0</v>
      </c>
      <c r="CM52" s="298">
        <v>10.3</v>
      </c>
      <c r="CN52" s="269">
        <v>3</v>
      </c>
      <c r="CO52" s="67">
        <f t="shared" si="21"/>
        <v>41.2</v>
      </c>
      <c r="CP52" s="67">
        <f t="shared" si="22"/>
        <v>13</v>
      </c>
      <c r="CQ52" s="301">
        <v>247.40625</v>
      </c>
      <c r="CR52" s="301"/>
      <c r="CS52" s="301"/>
      <c r="CT52" s="81"/>
      <c r="CU52" s="360">
        <v>18.556701030927801</v>
      </c>
      <c r="CV52" s="305"/>
      <c r="CW52" s="301">
        <v>63.814432989690701</v>
      </c>
      <c r="CX52" s="81"/>
      <c r="CY52" s="81"/>
      <c r="CZ52" s="81"/>
      <c r="DA52" s="314">
        <f t="shared" si="98"/>
        <v>329.77738402061851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7">
        <v>41.1</v>
      </c>
      <c r="DL52" s="347">
        <v>13.7</v>
      </c>
      <c r="DM52" s="298"/>
      <c r="DN52" s="298"/>
      <c r="DO52" s="347">
        <v>39.869999999999997</v>
      </c>
      <c r="DP52" s="347">
        <v>13.29</v>
      </c>
      <c r="DQ52" s="265"/>
      <c r="DR52" s="265"/>
      <c r="DS52" s="67"/>
      <c r="DT52" s="67"/>
      <c r="DU52" s="340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52">
        <v>43.3</v>
      </c>
      <c r="EH52" s="354">
        <v>10.83</v>
      </c>
      <c r="EI52" s="87">
        <v>257.73</v>
      </c>
      <c r="EJ52" s="87">
        <v>64.430000000000007</v>
      </c>
      <c r="EK52" s="263">
        <v>113.4</v>
      </c>
      <c r="EL52" s="340">
        <v>28.35</v>
      </c>
      <c r="EM52" s="315"/>
      <c r="EN52" s="315"/>
      <c r="EO52" s="315"/>
      <c r="EP52" s="315"/>
      <c r="EQ52" s="67">
        <f t="shared" si="28"/>
        <v>414.43000000000006</v>
      </c>
      <c r="ER52" s="67">
        <f t="shared" si="99"/>
        <v>103.61000000000001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8">
        <v>43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1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7"/>
      <c r="HZ52" s="317"/>
      <c r="IA52" s="89"/>
      <c r="IB52" s="87"/>
      <c r="IC52" s="305">
        <v>4.3</v>
      </c>
      <c r="ID52" s="269">
        <v>1.075</v>
      </c>
      <c r="IE52" s="89"/>
      <c r="IF52" s="89"/>
      <c r="IG52" s="67">
        <f t="shared" si="40"/>
        <v>4.3</v>
      </c>
      <c r="IH52" s="67">
        <f t="shared" si="41"/>
        <v>1.075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8">
        <v>5.15</v>
      </c>
      <c r="JF52" s="348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09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4.7794999999999996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9">
        <v>0</v>
      </c>
      <c r="LM52" s="75">
        <v>8.56</v>
      </c>
      <c r="LN52" s="373">
        <v>0</v>
      </c>
      <c r="LO52" s="75">
        <v>4.5759999999999996</v>
      </c>
      <c r="LP52" s="375">
        <v>0</v>
      </c>
      <c r="LQ52" s="130"/>
      <c r="LR52" s="271"/>
      <c r="LS52" s="271"/>
      <c r="LT52" s="271"/>
      <c r="LU52" s="71">
        <f t="shared" si="100"/>
        <v>38.135999999999996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6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3">
        <v>19.38</v>
      </c>
      <c r="MN52" s="306"/>
      <c r="MO52" s="363">
        <v>12.92</v>
      </c>
      <c r="MP52" s="306"/>
      <c r="MQ52" s="71">
        <f t="shared" si="61"/>
        <v>32.299999999999997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5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17">
        <v>4</v>
      </c>
      <c r="NR52" s="317"/>
      <c r="NS52" s="372">
        <v>1</v>
      </c>
      <c r="NT52" s="372"/>
      <c r="NU52" s="372">
        <v>0.25</v>
      </c>
      <c r="NV52" s="372"/>
      <c r="NW52" s="372">
        <v>7.3</v>
      </c>
      <c r="NX52" s="372"/>
      <c r="NY52" s="372">
        <v>3.66</v>
      </c>
      <c r="NZ52" s="372"/>
      <c r="OA52" s="372">
        <v>0</v>
      </c>
      <c r="OB52" s="372"/>
      <c r="OC52" s="71">
        <f t="shared" si="75"/>
        <v>16.21</v>
      </c>
      <c r="OD52" s="71">
        <f t="shared" si="76"/>
        <v>0</v>
      </c>
      <c r="OE52" s="71">
        <v>11.3</v>
      </c>
      <c r="OF52" s="71"/>
      <c r="OG52" s="106">
        <v>3.39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18.190000000000001</v>
      </c>
      <c r="ON52" s="71">
        <f t="shared" si="78"/>
        <v>0</v>
      </c>
      <c r="OO52" s="363">
        <v>9.65</v>
      </c>
      <c r="OP52" s="317"/>
      <c r="OQ52" s="363">
        <v>2.72</v>
      </c>
      <c r="OR52" s="317"/>
      <c r="OS52" s="363">
        <v>2.97</v>
      </c>
      <c r="OT52" s="305"/>
      <c r="OU52" s="305">
        <f t="shared" si="101"/>
        <v>12.370000000000001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8"/>
      <c r="B53" s="84">
        <v>43</v>
      </c>
      <c r="C53" s="313"/>
      <c r="D53" s="313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>
        <v>0</v>
      </c>
      <c r="N53" s="67">
        <v>0</v>
      </c>
      <c r="O53" s="71">
        <v>0</v>
      </c>
      <c r="P53" s="67">
        <v>0</v>
      </c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/>
      <c r="Z53" s="67"/>
      <c r="AA53" s="71"/>
      <c r="AB53" s="67"/>
      <c r="AC53" s="67">
        <f t="shared" si="16"/>
        <v>0</v>
      </c>
      <c r="AD53" s="67">
        <f t="shared" si="17"/>
        <v>0</v>
      </c>
      <c r="AE53" s="67"/>
      <c r="AF53" s="67"/>
      <c r="AG53" s="67"/>
      <c r="AH53" s="67"/>
      <c r="AI53" s="106"/>
      <c r="AJ53" s="106"/>
      <c r="AK53" s="350">
        <v>115</v>
      </c>
      <c r="AL53" s="351">
        <v>34.5</v>
      </c>
      <c r="AM53" s="85"/>
      <c r="AN53" s="85"/>
      <c r="AO53" s="339"/>
      <c r="AP53" s="339"/>
      <c r="AQ53" s="339"/>
      <c r="AR53" s="339"/>
      <c r="AS53" s="339"/>
      <c r="AT53" s="339"/>
      <c r="AU53" s="71">
        <f t="shared" si="85"/>
        <v>115</v>
      </c>
      <c r="AV53" s="71">
        <f t="shared" si="86"/>
        <v>34.5</v>
      </c>
      <c r="AW53" s="67"/>
      <c r="AX53" s="67"/>
      <c r="AY53" s="322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>
        <v>26</v>
      </c>
      <c r="BF53" s="67">
        <v>3.7023999999999999</v>
      </c>
      <c r="BG53" s="369">
        <v>16</v>
      </c>
      <c r="BH53" s="370">
        <v>2.2784</v>
      </c>
      <c r="BI53" s="369">
        <v>0</v>
      </c>
      <c r="BJ53" s="370">
        <v>0</v>
      </c>
      <c r="BK53" s="269">
        <v>8</v>
      </c>
      <c r="BL53" s="67">
        <v>1.1392</v>
      </c>
      <c r="BM53" s="67"/>
      <c r="BN53" s="67"/>
      <c r="BO53" s="67"/>
      <c r="BP53" s="67"/>
      <c r="BQ53" s="67"/>
      <c r="BR53" s="67"/>
      <c r="BS53" s="298">
        <f t="shared" si="19"/>
        <v>50</v>
      </c>
      <c r="BT53" s="67">
        <f t="shared" si="20"/>
        <v>7.12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0</v>
      </c>
      <c r="CL53" s="269">
        <v>0</v>
      </c>
      <c r="CM53" s="298">
        <v>10.3</v>
      </c>
      <c r="CN53" s="269">
        <v>3</v>
      </c>
      <c r="CO53" s="67">
        <f t="shared" si="21"/>
        <v>41.2</v>
      </c>
      <c r="CP53" s="67">
        <f t="shared" si="22"/>
        <v>13</v>
      </c>
      <c r="CQ53" s="301">
        <v>247.40625</v>
      </c>
      <c r="CR53" s="301"/>
      <c r="CS53" s="301"/>
      <c r="CT53" s="81"/>
      <c r="CU53" s="360">
        <v>18.556701030927801</v>
      </c>
      <c r="CV53" s="305"/>
      <c r="CW53" s="301">
        <v>63.814432989690701</v>
      </c>
      <c r="CX53" s="81"/>
      <c r="CY53" s="81"/>
      <c r="CZ53" s="81"/>
      <c r="DA53" s="314">
        <f t="shared" si="98"/>
        <v>329.77738402061851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7">
        <v>41.1</v>
      </c>
      <c r="DL53" s="347">
        <v>13.7</v>
      </c>
      <c r="DM53" s="298"/>
      <c r="DN53" s="298"/>
      <c r="DO53" s="347">
        <v>39.869999999999997</v>
      </c>
      <c r="DP53" s="347">
        <v>13.29</v>
      </c>
      <c r="DQ53" s="265"/>
      <c r="DR53" s="265"/>
      <c r="DS53" s="67"/>
      <c r="DT53" s="67"/>
      <c r="DU53" s="340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52">
        <v>43.3</v>
      </c>
      <c r="EH53" s="354">
        <v>10.83</v>
      </c>
      <c r="EI53" s="87">
        <v>257.73</v>
      </c>
      <c r="EJ53" s="87">
        <v>64.430000000000007</v>
      </c>
      <c r="EK53" s="263">
        <v>113.4</v>
      </c>
      <c r="EL53" s="340">
        <v>28.35</v>
      </c>
      <c r="EM53" s="315"/>
      <c r="EN53" s="315"/>
      <c r="EO53" s="315"/>
      <c r="EP53" s="315"/>
      <c r="EQ53" s="67">
        <f t="shared" si="28"/>
        <v>414.43000000000006</v>
      </c>
      <c r="ER53" s="67">
        <f t="shared" si="99"/>
        <v>103.61000000000001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8">
        <v>43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1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7"/>
      <c r="HZ53" s="317"/>
      <c r="IA53" s="89"/>
      <c r="IB53" s="87"/>
      <c r="IC53" s="305">
        <v>4.3</v>
      </c>
      <c r="ID53" s="269">
        <v>1.075</v>
      </c>
      <c r="IE53" s="89"/>
      <c r="IF53" s="89"/>
      <c r="IG53" s="67">
        <f t="shared" si="40"/>
        <v>4.3</v>
      </c>
      <c r="IH53" s="67">
        <f t="shared" si="41"/>
        <v>1.075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8">
        <v>5.15</v>
      </c>
      <c r="JF53" s="348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4.7794999999999996</v>
      </c>
      <c r="JL53" s="269">
        <v>1</v>
      </c>
      <c r="JM53" s="309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4.7794999999999996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9">
        <v>0</v>
      </c>
      <c r="LM53" s="75">
        <v>8.56</v>
      </c>
      <c r="LN53" s="373">
        <v>0</v>
      </c>
      <c r="LO53" s="75">
        <v>4.5759999999999996</v>
      </c>
      <c r="LP53" s="375">
        <v>0</v>
      </c>
      <c r="LQ53" s="130"/>
      <c r="LR53" s="271"/>
      <c r="LS53" s="271"/>
      <c r="LT53" s="271"/>
      <c r="LU53" s="71">
        <f t="shared" si="100"/>
        <v>38.135999999999996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6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3">
        <v>19.8</v>
      </c>
      <c r="MN53" s="306"/>
      <c r="MO53" s="363">
        <v>13.2</v>
      </c>
      <c r="MP53" s="306"/>
      <c r="MQ53" s="71">
        <f t="shared" si="61"/>
        <v>33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5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17">
        <v>4</v>
      </c>
      <c r="NR53" s="317"/>
      <c r="NS53" s="372">
        <v>1</v>
      </c>
      <c r="NT53" s="372"/>
      <c r="NU53" s="372">
        <v>0.25</v>
      </c>
      <c r="NV53" s="372"/>
      <c r="NW53" s="372">
        <v>7.3</v>
      </c>
      <c r="NX53" s="372"/>
      <c r="NY53" s="372">
        <v>3.66</v>
      </c>
      <c r="NZ53" s="372"/>
      <c r="OA53" s="372">
        <v>0</v>
      </c>
      <c r="OB53" s="372"/>
      <c r="OC53" s="71">
        <f t="shared" si="75"/>
        <v>16.21</v>
      </c>
      <c r="OD53" s="71">
        <f t="shared" si="76"/>
        <v>0</v>
      </c>
      <c r="OE53" s="71">
        <v>11.3</v>
      </c>
      <c r="OF53" s="71"/>
      <c r="OG53" s="106">
        <v>0.79</v>
      </c>
      <c r="OH53" s="71"/>
      <c r="OI53" s="106">
        <v>2.5</v>
      </c>
      <c r="OJ53" s="71"/>
      <c r="OK53" s="71">
        <v>1</v>
      </c>
      <c r="OL53" s="71"/>
      <c r="OM53" s="71">
        <f t="shared" si="77"/>
        <v>15.59</v>
      </c>
      <c r="ON53" s="71">
        <f t="shared" si="78"/>
        <v>0</v>
      </c>
      <c r="OO53" s="363">
        <v>9.65</v>
      </c>
      <c r="OP53" s="317"/>
      <c r="OQ53" s="363">
        <v>2.72</v>
      </c>
      <c r="OR53" s="317"/>
      <c r="OS53" s="363">
        <v>2.97</v>
      </c>
      <c r="OT53" s="305"/>
      <c r="OU53" s="305">
        <f t="shared" si="101"/>
        <v>12.370000000000001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3"/>
      <c r="D54" s="313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>
        <v>0</v>
      </c>
      <c r="N54" s="67">
        <v>0</v>
      </c>
      <c r="O54" s="71">
        <v>0</v>
      </c>
      <c r="P54" s="67">
        <v>0</v>
      </c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/>
      <c r="Z54" s="67"/>
      <c r="AA54" s="71"/>
      <c r="AB54" s="67"/>
      <c r="AC54" s="67">
        <f t="shared" si="16"/>
        <v>0</v>
      </c>
      <c r="AD54" s="67">
        <f t="shared" si="17"/>
        <v>0</v>
      </c>
      <c r="AE54" s="67"/>
      <c r="AF54" s="67"/>
      <c r="AG54" s="67"/>
      <c r="AH54" s="67"/>
      <c r="AI54" s="106"/>
      <c r="AJ54" s="106"/>
      <c r="AK54" s="350">
        <v>115</v>
      </c>
      <c r="AL54" s="351">
        <v>34.5</v>
      </c>
      <c r="AM54" s="85"/>
      <c r="AN54" s="85"/>
      <c r="AO54" s="339"/>
      <c r="AP54" s="339"/>
      <c r="AQ54" s="339"/>
      <c r="AR54" s="339"/>
      <c r="AS54" s="339"/>
      <c r="AT54" s="339"/>
      <c r="AU54" s="71">
        <f t="shared" si="85"/>
        <v>115</v>
      </c>
      <c r="AV54" s="71">
        <f t="shared" si="86"/>
        <v>34.5</v>
      </c>
      <c r="AW54" s="67"/>
      <c r="AX54" s="67"/>
      <c r="AY54" s="322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>
        <v>26</v>
      </c>
      <c r="BF54" s="67">
        <v>3.7023999999999999</v>
      </c>
      <c r="BG54" s="369">
        <v>16</v>
      </c>
      <c r="BH54" s="370">
        <v>2.2784</v>
      </c>
      <c r="BI54" s="369">
        <v>0</v>
      </c>
      <c r="BJ54" s="370">
        <v>0</v>
      </c>
      <c r="BK54" s="269">
        <v>8</v>
      </c>
      <c r="BL54" s="67">
        <v>1.1392</v>
      </c>
      <c r="BM54" s="67"/>
      <c r="BN54" s="67"/>
      <c r="BO54" s="67"/>
      <c r="BP54" s="67"/>
      <c r="BQ54" s="67"/>
      <c r="BR54" s="67"/>
      <c r="BS54" s="298">
        <f t="shared" si="19"/>
        <v>50</v>
      </c>
      <c r="BT54" s="67">
        <f t="shared" si="20"/>
        <v>7.12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0</v>
      </c>
      <c r="CL54" s="269">
        <v>0</v>
      </c>
      <c r="CM54" s="298">
        <v>10.3</v>
      </c>
      <c r="CN54" s="269">
        <v>3</v>
      </c>
      <c r="CO54" s="67">
        <f t="shared" si="21"/>
        <v>41.2</v>
      </c>
      <c r="CP54" s="67">
        <f t="shared" si="22"/>
        <v>13</v>
      </c>
      <c r="CQ54" s="301">
        <v>247.40625</v>
      </c>
      <c r="CR54" s="301"/>
      <c r="CS54" s="301"/>
      <c r="CT54" s="81"/>
      <c r="CU54" s="360">
        <v>18.556701030927801</v>
      </c>
      <c r="CV54" s="305"/>
      <c r="CW54" s="301">
        <v>63.814432989690701</v>
      </c>
      <c r="CX54" s="81"/>
      <c r="CY54" s="81"/>
      <c r="CZ54" s="81"/>
      <c r="DA54" s="314">
        <f t="shared" si="98"/>
        <v>329.77738402061851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7">
        <v>41.1</v>
      </c>
      <c r="DL54" s="347">
        <v>13.7</v>
      </c>
      <c r="DM54" s="298"/>
      <c r="DN54" s="298"/>
      <c r="DO54" s="347">
        <v>39.869999999999997</v>
      </c>
      <c r="DP54" s="347">
        <v>13.29</v>
      </c>
      <c r="DQ54" s="265"/>
      <c r="DR54" s="265"/>
      <c r="DS54" s="67"/>
      <c r="DT54" s="67"/>
      <c r="DU54" s="340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52">
        <v>43.3</v>
      </c>
      <c r="EH54" s="354">
        <v>10.83</v>
      </c>
      <c r="EI54" s="87">
        <v>257.73</v>
      </c>
      <c r="EJ54" s="87">
        <v>64.430000000000007</v>
      </c>
      <c r="EK54" s="263">
        <v>113.4</v>
      </c>
      <c r="EL54" s="340">
        <v>28.35</v>
      </c>
      <c r="EM54" s="315"/>
      <c r="EN54" s="315"/>
      <c r="EO54" s="315"/>
      <c r="EP54" s="315"/>
      <c r="EQ54" s="67">
        <f t="shared" si="28"/>
        <v>414.43000000000006</v>
      </c>
      <c r="ER54" s="67">
        <f t="shared" si="99"/>
        <v>103.61000000000001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8">
        <v>43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1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7"/>
      <c r="HZ54" s="317"/>
      <c r="IA54" s="89"/>
      <c r="IB54" s="87"/>
      <c r="IC54" s="305">
        <v>4.3</v>
      </c>
      <c r="ID54" s="269">
        <v>1.075</v>
      </c>
      <c r="IE54" s="89"/>
      <c r="IF54" s="89"/>
      <c r="IG54" s="67">
        <f t="shared" si="40"/>
        <v>4.3</v>
      </c>
      <c r="IH54" s="67">
        <f t="shared" si="41"/>
        <v>1.075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8">
        <v>5.15</v>
      </c>
      <c r="JF54" s="348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4.7794999999999996</v>
      </c>
      <c r="JL54" s="269">
        <v>1</v>
      </c>
      <c r="JM54" s="309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4.7794999999999996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9">
        <v>0</v>
      </c>
      <c r="LM54" s="75">
        <v>8.56</v>
      </c>
      <c r="LN54" s="373">
        <v>0</v>
      </c>
      <c r="LO54" s="75">
        <v>4.5759999999999996</v>
      </c>
      <c r="LP54" s="375">
        <v>0</v>
      </c>
      <c r="LQ54" s="130"/>
      <c r="LR54" s="271"/>
      <c r="LS54" s="271"/>
      <c r="LT54" s="271"/>
      <c r="LU54" s="71">
        <f t="shared" si="100"/>
        <v>38.135999999999996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6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3">
        <v>20.34</v>
      </c>
      <c r="MN54" s="306"/>
      <c r="MO54" s="363">
        <v>13.56</v>
      </c>
      <c r="MP54" s="306"/>
      <c r="MQ54" s="71">
        <f t="shared" si="61"/>
        <v>33.9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5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17">
        <v>4</v>
      </c>
      <c r="NR54" s="317"/>
      <c r="NS54" s="372">
        <v>1</v>
      </c>
      <c r="NT54" s="372"/>
      <c r="NU54" s="372">
        <v>0.25</v>
      </c>
      <c r="NV54" s="372"/>
      <c r="NW54" s="372">
        <v>7.3</v>
      </c>
      <c r="NX54" s="372"/>
      <c r="NY54" s="372">
        <v>3.66</v>
      </c>
      <c r="NZ54" s="372"/>
      <c r="OA54" s="372">
        <v>0</v>
      </c>
      <c r="OB54" s="372"/>
      <c r="OC54" s="71">
        <f t="shared" si="75"/>
        <v>16.21</v>
      </c>
      <c r="OD54" s="71">
        <f t="shared" si="76"/>
        <v>0</v>
      </c>
      <c r="OE54" s="71">
        <v>11.3</v>
      </c>
      <c r="OF54" s="71"/>
      <c r="OG54" s="106">
        <v>1.94</v>
      </c>
      <c r="OH54" s="71"/>
      <c r="OI54" s="106">
        <v>2.5</v>
      </c>
      <c r="OJ54" s="71"/>
      <c r="OK54" s="71">
        <v>1</v>
      </c>
      <c r="OL54" s="71"/>
      <c r="OM54" s="71">
        <f t="shared" si="77"/>
        <v>16.740000000000002</v>
      </c>
      <c r="ON54" s="71">
        <f t="shared" si="78"/>
        <v>0</v>
      </c>
      <c r="OO54" s="363">
        <v>9.6199999999999992</v>
      </c>
      <c r="OP54" s="317"/>
      <c r="OQ54" s="363">
        <v>2.71</v>
      </c>
      <c r="OR54" s="317"/>
      <c r="OS54" s="363">
        <v>2.96</v>
      </c>
      <c r="OT54" s="305"/>
      <c r="OU54" s="305">
        <f t="shared" si="101"/>
        <v>12.329999999999998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2" t="s">
        <v>147</v>
      </c>
      <c r="B55" s="84">
        <v>45</v>
      </c>
      <c r="C55" s="313"/>
      <c r="D55" s="313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>
        <v>0</v>
      </c>
      <c r="N55" s="67">
        <v>0</v>
      </c>
      <c r="O55" s="71">
        <v>0</v>
      </c>
      <c r="P55" s="67">
        <v>0</v>
      </c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/>
      <c r="Z55" s="67"/>
      <c r="AA55" s="71"/>
      <c r="AB55" s="67"/>
      <c r="AC55" s="67">
        <f t="shared" si="16"/>
        <v>0</v>
      </c>
      <c r="AD55" s="67">
        <f t="shared" si="17"/>
        <v>0</v>
      </c>
      <c r="AE55" s="67"/>
      <c r="AF55" s="67"/>
      <c r="AG55" s="67"/>
      <c r="AH55" s="67"/>
      <c r="AI55" s="106"/>
      <c r="AJ55" s="106"/>
      <c r="AK55" s="350">
        <v>115</v>
      </c>
      <c r="AL55" s="351">
        <v>34.5</v>
      </c>
      <c r="AM55" s="85"/>
      <c r="AN55" s="85"/>
      <c r="AO55" s="339"/>
      <c r="AP55" s="339"/>
      <c r="AQ55" s="339"/>
      <c r="AR55" s="339"/>
      <c r="AS55" s="339"/>
      <c r="AT55" s="339"/>
      <c r="AU55" s="71">
        <f t="shared" si="85"/>
        <v>115</v>
      </c>
      <c r="AV55" s="71">
        <f t="shared" si="86"/>
        <v>34.5</v>
      </c>
      <c r="AW55" s="67"/>
      <c r="AX55" s="67"/>
      <c r="AY55" s="322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>
        <v>26</v>
      </c>
      <c r="BF55" s="67">
        <v>3.7023999999999999</v>
      </c>
      <c r="BG55" s="369">
        <v>16</v>
      </c>
      <c r="BH55" s="370">
        <v>2.2784</v>
      </c>
      <c r="BI55" s="369">
        <v>0</v>
      </c>
      <c r="BJ55" s="370">
        <v>0</v>
      </c>
      <c r="BK55" s="269">
        <v>8</v>
      </c>
      <c r="BL55" s="67">
        <v>1.1392</v>
      </c>
      <c r="BM55" s="67"/>
      <c r="BN55" s="67"/>
      <c r="BO55" s="67"/>
      <c r="BP55" s="67"/>
      <c r="BQ55" s="67"/>
      <c r="BR55" s="67"/>
      <c r="BS55" s="298">
        <f t="shared" si="19"/>
        <v>50</v>
      </c>
      <c r="BT55" s="67">
        <f t="shared" si="20"/>
        <v>7.12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0</v>
      </c>
      <c r="CL55" s="269">
        <v>0</v>
      </c>
      <c r="CM55" s="298">
        <v>10.3</v>
      </c>
      <c r="CN55" s="269">
        <v>3</v>
      </c>
      <c r="CO55" s="67">
        <f t="shared" si="21"/>
        <v>41.2</v>
      </c>
      <c r="CP55" s="67">
        <f t="shared" si="22"/>
        <v>13</v>
      </c>
      <c r="CQ55" s="301">
        <v>247.40625</v>
      </c>
      <c r="CR55" s="301"/>
      <c r="CS55" s="301"/>
      <c r="CT55" s="81"/>
      <c r="CU55" s="360">
        <v>18.556701030927801</v>
      </c>
      <c r="CV55" s="305"/>
      <c r="CW55" s="301">
        <v>63.814432989690701</v>
      </c>
      <c r="CX55" s="81"/>
      <c r="CY55" s="81"/>
      <c r="CZ55" s="81"/>
      <c r="DA55" s="314">
        <f t="shared" si="98"/>
        <v>329.77738402061851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7">
        <v>41.1</v>
      </c>
      <c r="DL55" s="347">
        <v>13.7</v>
      </c>
      <c r="DM55" s="298"/>
      <c r="DN55" s="298"/>
      <c r="DO55" s="347">
        <v>39.869999999999997</v>
      </c>
      <c r="DP55" s="347">
        <v>13.29</v>
      </c>
      <c r="DQ55" s="265"/>
      <c r="DR55" s="265"/>
      <c r="DS55" s="67"/>
      <c r="DT55" s="67"/>
      <c r="DU55" s="340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52">
        <v>43.3</v>
      </c>
      <c r="EH55" s="354">
        <v>10.83</v>
      </c>
      <c r="EI55" s="87">
        <v>257.73</v>
      </c>
      <c r="EJ55" s="87">
        <v>64.430000000000007</v>
      </c>
      <c r="EK55" s="263">
        <v>113.4</v>
      </c>
      <c r="EL55" s="340">
        <v>28.35</v>
      </c>
      <c r="EM55" s="315"/>
      <c r="EN55" s="315"/>
      <c r="EO55" s="315"/>
      <c r="EP55" s="315"/>
      <c r="EQ55" s="67">
        <f t="shared" si="28"/>
        <v>414.43000000000006</v>
      </c>
      <c r="ER55" s="67">
        <f t="shared" si="99"/>
        <v>103.61000000000001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8">
        <v>43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1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7"/>
      <c r="HZ55" s="317"/>
      <c r="IA55" s="89"/>
      <c r="IB55" s="87"/>
      <c r="IC55" s="305">
        <v>4.3</v>
      </c>
      <c r="ID55" s="269">
        <v>1.075</v>
      </c>
      <c r="IE55" s="89"/>
      <c r="IF55" s="89"/>
      <c r="IG55" s="67">
        <f t="shared" si="40"/>
        <v>4.3</v>
      </c>
      <c r="IH55" s="67">
        <f t="shared" si="41"/>
        <v>1.075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8">
        <v>5.15</v>
      </c>
      <c r="JF55" s="348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4.7794999999999996</v>
      </c>
      <c r="JL55" s="269">
        <v>1</v>
      </c>
      <c r="JM55" s="309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4.7794999999999996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9">
        <v>0</v>
      </c>
      <c r="LM55" s="75">
        <v>8.56</v>
      </c>
      <c r="LN55" s="373">
        <v>0</v>
      </c>
      <c r="LO55" s="75">
        <v>4.5759999999999996</v>
      </c>
      <c r="LP55" s="375">
        <v>0</v>
      </c>
      <c r="LQ55" s="130"/>
      <c r="LR55" s="271"/>
      <c r="LS55" s="271"/>
      <c r="LT55" s="271"/>
      <c r="LU55" s="71">
        <f t="shared" si="100"/>
        <v>38.135999999999996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6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3">
        <v>20.88</v>
      </c>
      <c r="MN55" s="306"/>
      <c r="MO55" s="363">
        <v>13.92</v>
      </c>
      <c r="MP55" s="306"/>
      <c r="MQ55" s="71">
        <f t="shared" si="61"/>
        <v>34.799999999999997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5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17">
        <v>4</v>
      </c>
      <c r="NR55" s="317"/>
      <c r="NS55" s="372">
        <v>1</v>
      </c>
      <c r="NT55" s="372"/>
      <c r="NU55" s="372">
        <v>0.25</v>
      </c>
      <c r="NV55" s="372"/>
      <c r="NW55" s="372">
        <v>7.3</v>
      </c>
      <c r="NX55" s="372"/>
      <c r="NY55" s="372">
        <v>3.66</v>
      </c>
      <c r="NZ55" s="372"/>
      <c r="OA55" s="372">
        <v>0</v>
      </c>
      <c r="OB55" s="372"/>
      <c r="OC55" s="71">
        <f t="shared" si="75"/>
        <v>16.21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63">
        <v>9.65</v>
      </c>
      <c r="OP55" s="317"/>
      <c r="OQ55" s="363">
        <v>2.72</v>
      </c>
      <c r="OR55" s="317"/>
      <c r="OS55" s="363">
        <v>2.97</v>
      </c>
      <c r="OT55" s="305"/>
      <c r="OU55" s="305">
        <f t="shared" si="101"/>
        <v>12.370000000000001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3"/>
      <c r="D56" s="313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>
        <v>0</v>
      </c>
      <c r="N56" s="67">
        <v>0</v>
      </c>
      <c r="O56" s="71">
        <v>0</v>
      </c>
      <c r="P56" s="67">
        <v>0</v>
      </c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/>
      <c r="Z56" s="67"/>
      <c r="AA56" s="71"/>
      <c r="AB56" s="67"/>
      <c r="AC56" s="67">
        <f t="shared" si="16"/>
        <v>0</v>
      </c>
      <c r="AD56" s="67">
        <f t="shared" si="17"/>
        <v>0</v>
      </c>
      <c r="AE56" s="67"/>
      <c r="AF56" s="67"/>
      <c r="AG56" s="67"/>
      <c r="AH56" s="67"/>
      <c r="AI56" s="106"/>
      <c r="AJ56" s="106"/>
      <c r="AK56" s="350">
        <v>115</v>
      </c>
      <c r="AL56" s="351">
        <v>34.5</v>
      </c>
      <c r="AM56" s="85"/>
      <c r="AN56" s="85"/>
      <c r="AO56" s="339"/>
      <c r="AP56" s="339"/>
      <c r="AQ56" s="339"/>
      <c r="AR56" s="339"/>
      <c r="AS56" s="339"/>
      <c r="AT56" s="339"/>
      <c r="AU56" s="71">
        <f t="shared" si="85"/>
        <v>115</v>
      </c>
      <c r="AV56" s="71">
        <f t="shared" si="86"/>
        <v>34.5</v>
      </c>
      <c r="AW56" s="67"/>
      <c r="AX56" s="67"/>
      <c r="AY56" s="322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>
        <v>26</v>
      </c>
      <c r="BF56" s="67">
        <v>3.7023999999999999</v>
      </c>
      <c r="BG56" s="369">
        <v>16</v>
      </c>
      <c r="BH56" s="370">
        <v>2.2784</v>
      </c>
      <c r="BI56" s="369">
        <v>0</v>
      </c>
      <c r="BJ56" s="370">
        <v>0</v>
      </c>
      <c r="BK56" s="269">
        <v>8</v>
      </c>
      <c r="BL56" s="67">
        <v>1.1392</v>
      </c>
      <c r="BM56" s="67"/>
      <c r="BN56" s="67"/>
      <c r="BO56" s="67"/>
      <c r="BP56" s="67"/>
      <c r="BQ56" s="67"/>
      <c r="BR56" s="67"/>
      <c r="BS56" s="298">
        <f t="shared" si="19"/>
        <v>50</v>
      </c>
      <c r="BT56" s="67">
        <f t="shared" si="20"/>
        <v>7.12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0</v>
      </c>
      <c r="CL56" s="269">
        <v>0</v>
      </c>
      <c r="CM56" s="298">
        <v>10.3</v>
      </c>
      <c r="CN56" s="269">
        <v>3</v>
      </c>
      <c r="CO56" s="67">
        <f t="shared" si="21"/>
        <v>41.2</v>
      </c>
      <c r="CP56" s="67">
        <f t="shared" si="22"/>
        <v>13</v>
      </c>
      <c r="CQ56" s="301">
        <v>247.40625</v>
      </c>
      <c r="CR56" s="301"/>
      <c r="CS56" s="301"/>
      <c r="CT56" s="81"/>
      <c r="CU56" s="360">
        <v>18.556701030927801</v>
      </c>
      <c r="CV56" s="305"/>
      <c r="CW56" s="301">
        <v>63.814432989690701</v>
      </c>
      <c r="CX56" s="81"/>
      <c r="CY56" s="81"/>
      <c r="CZ56" s="81"/>
      <c r="DA56" s="314">
        <f t="shared" si="98"/>
        <v>329.77738402061851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7">
        <v>41.1</v>
      </c>
      <c r="DL56" s="347">
        <v>13.7</v>
      </c>
      <c r="DM56" s="298"/>
      <c r="DN56" s="298"/>
      <c r="DO56" s="347">
        <v>39.869999999999997</v>
      </c>
      <c r="DP56" s="347">
        <v>13.29</v>
      </c>
      <c r="DQ56" s="265"/>
      <c r="DR56" s="265"/>
      <c r="DS56" s="67"/>
      <c r="DT56" s="67"/>
      <c r="DU56" s="340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52">
        <v>43.3</v>
      </c>
      <c r="EH56" s="354">
        <v>10.83</v>
      </c>
      <c r="EI56" s="87">
        <v>257.73</v>
      </c>
      <c r="EJ56" s="87">
        <v>64.430000000000007</v>
      </c>
      <c r="EK56" s="263">
        <v>113.4</v>
      </c>
      <c r="EL56" s="340">
        <v>28.35</v>
      </c>
      <c r="EM56" s="315"/>
      <c r="EN56" s="315"/>
      <c r="EO56" s="315"/>
      <c r="EP56" s="315"/>
      <c r="EQ56" s="67">
        <f t="shared" si="28"/>
        <v>414.43000000000006</v>
      </c>
      <c r="ER56" s="67">
        <f t="shared" si="99"/>
        <v>103.61000000000001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8">
        <v>43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1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8">
        <v>400</v>
      </c>
      <c r="HR56" s="67"/>
      <c r="HS56" s="298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7"/>
      <c r="HZ56" s="317"/>
      <c r="IA56" s="89"/>
      <c r="IB56" s="87"/>
      <c r="IC56" s="305">
        <v>4.3</v>
      </c>
      <c r="ID56" s="269">
        <v>1.075</v>
      </c>
      <c r="IE56" s="89"/>
      <c r="IF56" s="89"/>
      <c r="IG56" s="67">
        <f t="shared" si="40"/>
        <v>4.3</v>
      </c>
      <c r="IH56" s="67">
        <f t="shared" si="41"/>
        <v>1.075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8">
        <v>5.15</v>
      </c>
      <c r="JF56" s="348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09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4.7794999999999996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9">
        <v>0</v>
      </c>
      <c r="LM56" s="75">
        <v>8.56</v>
      </c>
      <c r="LN56" s="373">
        <v>0</v>
      </c>
      <c r="LO56" s="75">
        <v>4.5759999999999996</v>
      </c>
      <c r="LP56" s="375">
        <v>0</v>
      </c>
      <c r="LQ56" s="130"/>
      <c r="LR56" s="271"/>
      <c r="LS56" s="271"/>
      <c r="LT56" s="271"/>
      <c r="LU56" s="71">
        <f t="shared" si="100"/>
        <v>38.135999999999996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6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3">
        <v>21</v>
      </c>
      <c r="MN56" s="306"/>
      <c r="MO56" s="363">
        <v>14</v>
      </c>
      <c r="MP56" s="306"/>
      <c r="MQ56" s="71">
        <f t="shared" si="61"/>
        <v>35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5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17">
        <v>4</v>
      </c>
      <c r="NR56" s="317"/>
      <c r="NS56" s="372">
        <v>1</v>
      </c>
      <c r="NT56" s="372"/>
      <c r="NU56" s="372">
        <v>0.25</v>
      </c>
      <c r="NV56" s="372"/>
      <c r="NW56" s="372">
        <v>7.3</v>
      </c>
      <c r="NX56" s="372"/>
      <c r="NY56" s="372">
        <v>3.66</v>
      </c>
      <c r="NZ56" s="372"/>
      <c r="OA56" s="372">
        <v>0</v>
      </c>
      <c r="OB56" s="372"/>
      <c r="OC56" s="71">
        <f t="shared" si="75"/>
        <v>16.21</v>
      </c>
      <c r="OD56" s="71">
        <f t="shared" si="76"/>
        <v>0</v>
      </c>
      <c r="OE56" s="71">
        <v>11.3</v>
      </c>
      <c r="OF56" s="71"/>
      <c r="OG56" s="106">
        <v>0.73</v>
      </c>
      <c r="OH56" s="71"/>
      <c r="OI56" s="106">
        <v>2.5</v>
      </c>
      <c r="OJ56" s="71"/>
      <c r="OK56" s="71">
        <v>1</v>
      </c>
      <c r="OL56" s="71"/>
      <c r="OM56" s="71">
        <f t="shared" si="77"/>
        <v>15.530000000000001</v>
      </c>
      <c r="ON56" s="71">
        <f t="shared" si="78"/>
        <v>0</v>
      </c>
      <c r="OO56" s="363">
        <v>9.65</v>
      </c>
      <c r="OP56" s="317"/>
      <c r="OQ56" s="363">
        <v>2.72</v>
      </c>
      <c r="OR56" s="317"/>
      <c r="OS56" s="363">
        <v>2.97</v>
      </c>
      <c r="OT56" s="305"/>
      <c r="OU56" s="305">
        <f t="shared" si="101"/>
        <v>12.370000000000001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3"/>
      <c r="D57" s="313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>
        <v>0</v>
      </c>
      <c r="N57" s="67">
        <v>0</v>
      </c>
      <c r="O57" s="71">
        <v>0</v>
      </c>
      <c r="P57" s="67">
        <v>0</v>
      </c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/>
      <c r="Z57" s="67"/>
      <c r="AA57" s="71"/>
      <c r="AB57" s="67"/>
      <c r="AC57" s="67">
        <f t="shared" si="16"/>
        <v>0</v>
      </c>
      <c r="AD57" s="67">
        <f t="shared" si="17"/>
        <v>0</v>
      </c>
      <c r="AE57" s="67"/>
      <c r="AF57" s="67"/>
      <c r="AG57" s="67"/>
      <c r="AH57" s="67"/>
      <c r="AI57" s="106"/>
      <c r="AJ57" s="106"/>
      <c r="AK57" s="350">
        <v>115</v>
      </c>
      <c r="AL57" s="351">
        <v>34.5</v>
      </c>
      <c r="AM57" s="85"/>
      <c r="AN57" s="85"/>
      <c r="AO57" s="339"/>
      <c r="AP57" s="339"/>
      <c r="AQ57" s="339"/>
      <c r="AR57" s="339"/>
      <c r="AS57" s="339"/>
      <c r="AT57" s="339"/>
      <c r="AU57" s="71">
        <f t="shared" si="85"/>
        <v>115</v>
      </c>
      <c r="AV57" s="71">
        <f t="shared" si="86"/>
        <v>34.5</v>
      </c>
      <c r="AW57" s="67"/>
      <c r="AX57" s="67"/>
      <c r="AY57" s="322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>
        <v>26</v>
      </c>
      <c r="BF57" s="67">
        <v>3.7023999999999999</v>
      </c>
      <c r="BG57" s="369">
        <v>16</v>
      </c>
      <c r="BH57" s="370">
        <v>2.2784</v>
      </c>
      <c r="BI57" s="369">
        <v>0</v>
      </c>
      <c r="BJ57" s="370">
        <v>0</v>
      </c>
      <c r="BK57" s="269">
        <v>8</v>
      </c>
      <c r="BL57" s="67">
        <v>1.1392</v>
      </c>
      <c r="BM57" s="67"/>
      <c r="BN57" s="67"/>
      <c r="BO57" s="67"/>
      <c r="BP57" s="67"/>
      <c r="BQ57" s="67"/>
      <c r="BR57" s="67"/>
      <c r="BS57" s="298">
        <f t="shared" si="19"/>
        <v>50</v>
      </c>
      <c r="BT57" s="67">
        <f t="shared" si="20"/>
        <v>7.12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0</v>
      </c>
      <c r="CL57" s="269">
        <v>0</v>
      </c>
      <c r="CM57" s="298">
        <v>10.3</v>
      </c>
      <c r="CN57" s="269">
        <v>3</v>
      </c>
      <c r="CO57" s="67">
        <f t="shared" si="21"/>
        <v>41.2</v>
      </c>
      <c r="CP57" s="67">
        <f t="shared" si="22"/>
        <v>13</v>
      </c>
      <c r="CQ57" s="301">
        <v>247.40625</v>
      </c>
      <c r="CR57" s="301"/>
      <c r="CS57" s="301"/>
      <c r="CT57" s="81"/>
      <c r="CU57" s="360">
        <v>18.556701030927801</v>
      </c>
      <c r="CV57" s="305"/>
      <c r="CW57" s="301">
        <v>63.814432989690701</v>
      </c>
      <c r="CX57" s="81"/>
      <c r="CY57" s="81"/>
      <c r="CZ57" s="81"/>
      <c r="DA57" s="314">
        <f t="shared" si="98"/>
        <v>329.77738402061851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7">
        <v>41.1</v>
      </c>
      <c r="DL57" s="347">
        <v>13.7</v>
      </c>
      <c r="DM57" s="298"/>
      <c r="DN57" s="298"/>
      <c r="DO57" s="347">
        <v>39.869999999999997</v>
      </c>
      <c r="DP57" s="347">
        <v>13.29</v>
      </c>
      <c r="DQ57" s="265"/>
      <c r="DR57" s="265"/>
      <c r="DS57" s="67"/>
      <c r="DT57" s="67"/>
      <c r="DU57" s="340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52">
        <v>43.3</v>
      </c>
      <c r="EH57" s="354">
        <v>10.83</v>
      </c>
      <c r="EI57" s="87">
        <v>257.73</v>
      </c>
      <c r="EJ57" s="87">
        <v>64.430000000000007</v>
      </c>
      <c r="EK57" s="263">
        <v>113.4</v>
      </c>
      <c r="EL57" s="340">
        <v>28.35</v>
      </c>
      <c r="EM57" s="315"/>
      <c r="EN57" s="315"/>
      <c r="EO57" s="315"/>
      <c r="EP57" s="315"/>
      <c r="EQ57" s="67">
        <f t="shared" si="28"/>
        <v>414.43000000000006</v>
      </c>
      <c r="ER57" s="67">
        <f t="shared" si="99"/>
        <v>103.61000000000001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8">
        <v>43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1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8">
        <v>400</v>
      </c>
      <c r="HR57" s="67"/>
      <c r="HS57" s="298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7"/>
      <c r="HZ57" s="317"/>
      <c r="IA57" s="89"/>
      <c r="IB57" s="87"/>
      <c r="IC57" s="305">
        <v>4.3</v>
      </c>
      <c r="ID57" s="269">
        <v>1.075</v>
      </c>
      <c r="IE57" s="89"/>
      <c r="IF57" s="89"/>
      <c r="IG57" s="67">
        <f t="shared" si="40"/>
        <v>4.3</v>
      </c>
      <c r="IH57" s="67">
        <f t="shared" si="41"/>
        <v>1.075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8">
        <v>5.15</v>
      </c>
      <c r="JF57" s="348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09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4.7794999999999996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9">
        <v>0</v>
      </c>
      <c r="LM57" s="75">
        <v>8.56</v>
      </c>
      <c r="LN57" s="373">
        <v>0</v>
      </c>
      <c r="LO57" s="75">
        <v>4.5759999999999996</v>
      </c>
      <c r="LP57" s="375">
        <v>0</v>
      </c>
      <c r="LQ57" s="130"/>
      <c r="LR57" s="271"/>
      <c r="LS57" s="271"/>
      <c r="LT57" s="271"/>
      <c r="LU57" s="71">
        <f t="shared" si="100"/>
        <v>38.135999999999996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6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3">
        <v>21.12</v>
      </c>
      <c r="MN57" s="306"/>
      <c r="MO57" s="363">
        <v>14.08</v>
      </c>
      <c r="MP57" s="306"/>
      <c r="MQ57" s="71">
        <f t="shared" si="61"/>
        <v>35.200000000000003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5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17">
        <v>4</v>
      </c>
      <c r="NR57" s="317"/>
      <c r="NS57" s="372">
        <v>1</v>
      </c>
      <c r="NT57" s="372"/>
      <c r="NU57" s="372">
        <v>0.25</v>
      </c>
      <c r="NV57" s="372"/>
      <c r="NW57" s="372">
        <v>7.3</v>
      </c>
      <c r="NX57" s="372"/>
      <c r="NY57" s="372">
        <v>3.66</v>
      </c>
      <c r="NZ57" s="372"/>
      <c r="OA57" s="372">
        <v>0</v>
      </c>
      <c r="OB57" s="372"/>
      <c r="OC57" s="71">
        <f t="shared" si="75"/>
        <v>16.21</v>
      </c>
      <c r="OD57" s="71">
        <f t="shared" si="76"/>
        <v>0</v>
      </c>
      <c r="OE57" s="71">
        <v>11.3</v>
      </c>
      <c r="OF57" s="71"/>
      <c r="OG57" s="106">
        <v>4.2300000000000004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19.03</v>
      </c>
      <c r="ON57" s="71">
        <f t="shared" si="78"/>
        <v>0</v>
      </c>
      <c r="OO57" s="363">
        <v>9.65</v>
      </c>
      <c r="OP57" s="317"/>
      <c r="OQ57" s="363">
        <v>2.72</v>
      </c>
      <c r="OR57" s="317"/>
      <c r="OS57" s="363">
        <v>2.97</v>
      </c>
      <c r="OT57" s="305"/>
      <c r="OU57" s="305">
        <f t="shared" si="101"/>
        <v>12.370000000000001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3"/>
      <c r="D58" s="313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>
        <v>0</v>
      </c>
      <c r="N58" s="67">
        <v>0</v>
      </c>
      <c r="O58" s="71">
        <v>0</v>
      </c>
      <c r="P58" s="67">
        <v>0</v>
      </c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/>
      <c r="Z58" s="67"/>
      <c r="AA58" s="71"/>
      <c r="AB58" s="67"/>
      <c r="AC58" s="67">
        <f t="shared" si="16"/>
        <v>0</v>
      </c>
      <c r="AD58" s="67">
        <f t="shared" si="17"/>
        <v>0</v>
      </c>
      <c r="AE58" s="67"/>
      <c r="AF58" s="67"/>
      <c r="AG58" s="67"/>
      <c r="AH58" s="67"/>
      <c r="AI58" s="106"/>
      <c r="AJ58" s="106"/>
      <c r="AK58" s="350">
        <v>115</v>
      </c>
      <c r="AL58" s="351">
        <v>34.5</v>
      </c>
      <c r="AM58" s="85"/>
      <c r="AN58" s="85"/>
      <c r="AO58" s="339"/>
      <c r="AP58" s="339"/>
      <c r="AQ58" s="339"/>
      <c r="AR58" s="339"/>
      <c r="AS58" s="339"/>
      <c r="AT58" s="339"/>
      <c r="AU58" s="71">
        <f t="shared" si="85"/>
        <v>115</v>
      </c>
      <c r="AV58" s="71">
        <f t="shared" si="86"/>
        <v>34.5</v>
      </c>
      <c r="AW58" s="67"/>
      <c r="AX58" s="67"/>
      <c r="AY58" s="322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>
        <v>26</v>
      </c>
      <c r="BF58" s="67">
        <v>3.7023999999999999</v>
      </c>
      <c r="BG58" s="369">
        <v>16</v>
      </c>
      <c r="BH58" s="370">
        <v>2.2784</v>
      </c>
      <c r="BI58" s="369">
        <v>0</v>
      </c>
      <c r="BJ58" s="370">
        <v>0</v>
      </c>
      <c r="BK58" s="269">
        <v>8</v>
      </c>
      <c r="BL58" s="67">
        <v>1.1392</v>
      </c>
      <c r="BM58" s="67"/>
      <c r="BN58" s="67"/>
      <c r="BO58" s="67"/>
      <c r="BP58" s="67"/>
      <c r="BQ58" s="67"/>
      <c r="BR58" s="67"/>
      <c r="BS58" s="298">
        <f t="shared" si="19"/>
        <v>50</v>
      </c>
      <c r="BT58" s="67">
        <f t="shared" si="20"/>
        <v>7.12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0</v>
      </c>
      <c r="CL58" s="269">
        <v>0</v>
      </c>
      <c r="CM58" s="298">
        <v>10.3</v>
      </c>
      <c r="CN58" s="269">
        <v>3</v>
      </c>
      <c r="CO58" s="67">
        <f t="shared" si="21"/>
        <v>41.2</v>
      </c>
      <c r="CP58" s="67">
        <f t="shared" si="22"/>
        <v>13</v>
      </c>
      <c r="CQ58" s="301">
        <v>247.40625</v>
      </c>
      <c r="CR58" s="301"/>
      <c r="CS58" s="301"/>
      <c r="CT58" s="81"/>
      <c r="CU58" s="360">
        <v>18.556701030927801</v>
      </c>
      <c r="CV58" s="305"/>
      <c r="CW58" s="301">
        <v>63.814432989690701</v>
      </c>
      <c r="CX58" s="81"/>
      <c r="CY58" s="81"/>
      <c r="CZ58" s="81"/>
      <c r="DA58" s="314">
        <f t="shared" si="98"/>
        <v>329.77738402061851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7">
        <v>41.1</v>
      </c>
      <c r="DL58" s="347">
        <v>13.7</v>
      </c>
      <c r="DM58" s="298"/>
      <c r="DN58" s="298"/>
      <c r="DO58" s="347">
        <v>39.869999999999997</v>
      </c>
      <c r="DP58" s="347">
        <v>13.29</v>
      </c>
      <c r="DQ58" s="265"/>
      <c r="DR58" s="265"/>
      <c r="DS58" s="67"/>
      <c r="DT58" s="67"/>
      <c r="DU58" s="340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52">
        <v>43.3</v>
      </c>
      <c r="EH58" s="354">
        <v>10.83</v>
      </c>
      <c r="EI58" s="87">
        <v>257.73</v>
      </c>
      <c r="EJ58" s="87">
        <v>64.430000000000007</v>
      </c>
      <c r="EK58" s="263">
        <v>113.4</v>
      </c>
      <c r="EL58" s="340">
        <v>28.35</v>
      </c>
      <c r="EM58" s="315"/>
      <c r="EN58" s="315"/>
      <c r="EO58" s="315"/>
      <c r="EP58" s="315"/>
      <c r="EQ58" s="67">
        <f t="shared" si="28"/>
        <v>414.43000000000006</v>
      </c>
      <c r="ER58" s="67">
        <f t="shared" si="99"/>
        <v>103.61000000000001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8">
        <v>43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1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8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7"/>
      <c r="HZ58" s="317"/>
      <c r="IA58" s="89"/>
      <c r="IB58" s="87"/>
      <c r="IC58" s="305">
        <v>4.3</v>
      </c>
      <c r="ID58" s="269">
        <v>1.075</v>
      </c>
      <c r="IE58" s="89"/>
      <c r="IF58" s="89"/>
      <c r="IG58" s="67">
        <f t="shared" si="40"/>
        <v>4.3</v>
      </c>
      <c r="IH58" s="67">
        <f t="shared" si="41"/>
        <v>1.075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8">
        <v>5.15</v>
      </c>
      <c r="JF58" s="348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09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4.7794999999999996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9">
        <v>0</v>
      </c>
      <c r="LM58" s="75">
        <v>8.56</v>
      </c>
      <c r="LN58" s="373">
        <v>0</v>
      </c>
      <c r="LO58" s="75">
        <v>4.5759999999999996</v>
      </c>
      <c r="LP58" s="375">
        <v>0</v>
      </c>
      <c r="LQ58" s="130"/>
      <c r="LR58" s="271"/>
      <c r="LS58" s="271"/>
      <c r="LT58" s="271"/>
      <c r="LU58" s="71">
        <f t="shared" si="100"/>
        <v>38.135999999999996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6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3">
        <v>21</v>
      </c>
      <c r="MN58" s="306"/>
      <c r="MO58" s="363">
        <v>14</v>
      </c>
      <c r="MP58" s="306"/>
      <c r="MQ58" s="71">
        <f t="shared" si="61"/>
        <v>35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5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17">
        <v>4</v>
      </c>
      <c r="NR58" s="317"/>
      <c r="NS58" s="372">
        <v>1</v>
      </c>
      <c r="NT58" s="372"/>
      <c r="NU58" s="372">
        <v>0.25</v>
      </c>
      <c r="NV58" s="372"/>
      <c r="NW58" s="372">
        <v>7.3</v>
      </c>
      <c r="NX58" s="372"/>
      <c r="NY58" s="372">
        <v>3.66</v>
      </c>
      <c r="NZ58" s="372"/>
      <c r="OA58" s="372">
        <v>0</v>
      </c>
      <c r="OB58" s="372"/>
      <c r="OC58" s="71">
        <f t="shared" si="75"/>
        <v>16.21</v>
      </c>
      <c r="OD58" s="71">
        <f t="shared" si="76"/>
        <v>0</v>
      </c>
      <c r="OE58" s="71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63">
        <v>9.65</v>
      </c>
      <c r="OP58" s="317"/>
      <c r="OQ58" s="363">
        <v>2.72</v>
      </c>
      <c r="OR58" s="317"/>
      <c r="OS58" s="363">
        <v>2.97</v>
      </c>
      <c r="OT58" s="305"/>
      <c r="OU58" s="305">
        <f t="shared" si="101"/>
        <v>12.370000000000001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2" t="s">
        <v>148</v>
      </c>
      <c r="B59" s="84">
        <v>49</v>
      </c>
      <c r="C59" s="313"/>
      <c r="D59" s="313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>
        <v>0</v>
      </c>
      <c r="N59" s="67">
        <v>0</v>
      </c>
      <c r="O59" s="71">
        <v>0</v>
      </c>
      <c r="P59" s="67">
        <v>0</v>
      </c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/>
      <c r="Z59" s="67"/>
      <c r="AA59" s="71"/>
      <c r="AB59" s="67"/>
      <c r="AC59" s="67">
        <f t="shared" si="16"/>
        <v>0</v>
      </c>
      <c r="AD59" s="67">
        <f t="shared" si="17"/>
        <v>0</v>
      </c>
      <c r="AE59" s="67"/>
      <c r="AF59" s="67"/>
      <c r="AG59" s="67"/>
      <c r="AH59" s="67"/>
      <c r="AI59" s="106"/>
      <c r="AJ59" s="106"/>
      <c r="AK59" s="350">
        <v>115</v>
      </c>
      <c r="AL59" s="351">
        <v>34.5</v>
      </c>
      <c r="AM59" s="85"/>
      <c r="AN59" s="85"/>
      <c r="AO59" s="339"/>
      <c r="AP59" s="339"/>
      <c r="AQ59" s="339"/>
      <c r="AR59" s="339"/>
      <c r="AS59" s="339"/>
      <c r="AT59" s="339"/>
      <c r="AU59" s="71">
        <f t="shared" si="85"/>
        <v>115</v>
      </c>
      <c r="AV59" s="71">
        <f t="shared" si="86"/>
        <v>34.5</v>
      </c>
      <c r="AW59" s="67"/>
      <c r="AX59" s="67"/>
      <c r="AY59" s="322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>
        <v>26</v>
      </c>
      <c r="BF59" s="67">
        <v>3.7023999999999999</v>
      </c>
      <c r="BG59" s="369">
        <v>16</v>
      </c>
      <c r="BH59" s="370">
        <v>2.2784</v>
      </c>
      <c r="BI59" s="369">
        <v>0</v>
      </c>
      <c r="BJ59" s="370">
        <v>0</v>
      </c>
      <c r="BK59" s="269">
        <v>8</v>
      </c>
      <c r="BL59" s="67">
        <v>1.1392</v>
      </c>
      <c r="BM59" s="67"/>
      <c r="BN59" s="67"/>
      <c r="BO59" s="67"/>
      <c r="BP59" s="67"/>
      <c r="BQ59" s="67"/>
      <c r="BR59" s="67"/>
      <c r="BS59" s="298">
        <f t="shared" si="19"/>
        <v>50</v>
      </c>
      <c r="BT59" s="67">
        <f t="shared" si="20"/>
        <v>7.12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0</v>
      </c>
      <c r="CL59" s="269">
        <v>0</v>
      </c>
      <c r="CM59" s="298">
        <v>10.3</v>
      </c>
      <c r="CN59" s="269">
        <v>3</v>
      </c>
      <c r="CO59" s="67">
        <f t="shared" si="21"/>
        <v>41.2</v>
      </c>
      <c r="CP59" s="67">
        <f t="shared" si="22"/>
        <v>13</v>
      </c>
      <c r="CQ59" s="301">
        <v>247.40625</v>
      </c>
      <c r="CR59" s="301"/>
      <c r="CS59" s="301"/>
      <c r="CT59" s="81"/>
      <c r="CU59" s="360">
        <v>18.556701030927801</v>
      </c>
      <c r="CV59" s="305"/>
      <c r="CW59" s="301">
        <v>63.814432989690701</v>
      </c>
      <c r="CX59" s="81"/>
      <c r="CY59" s="81"/>
      <c r="CZ59" s="81"/>
      <c r="DA59" s="314">
        <f t="shared" si="98"/>
        <v>329.77738402061851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7">
        <v>41.1</v>
      </c>
      <c r="DL59" s="347">
        <v>13.7</v>
      </c>
      <c r="DM59" s="298"/>
      <c r="DN59" s="298"/>
      <c r="DO59" s="347">
        <v>39.869999999999997</v>
      </c>
      <c r="DP59" s="347">
        <v>13.29</v>
      </c>
      <c r="DQ59" s="265"/>
      <c r="DR59" s="265"/>
      <c r="DS59" s="67"/>
      <c r="DT59" s="67"/>
      <c r="DU59" s="340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52">
        <v>43.3</v>
      </c>
      <c r="EH59" s="354">
        <v>10.83</v>
      </c>
      <c r="EI59" s="87">
        <v>257.73</v>
      </c>
      <c r="EJ59" s="87">
        <v>64.430000000000007</v>
      </c>
      <c r="EK59" s="263">
        <v>113.4</v>
      </c>
      <c r="EL59" s="340">
        <v>28.35</v>
      </c>
      <c r="EM59" s="315"/>
      <c r="EN59" s="315"/>
      <c r="EO59" s="315"/>
      <c r="EP59" s="315"/>
      <c r="EQ59" s="67">
        <f t="shared" si="28"/>
        <v>414.43000000000006</v>
      </c>
      <c r="ER59" s="67">
        <f t="shared" si="99"/>
        <v>103.61000000000001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8">
        <v>43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1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7"/>
      <c r="HZ59" s="317"/>
      <c r="IA59" s="89"/>
      <c r="IB59" s="87"/>
      <c r="IC59" s="305">
        <v>4.3</v>
      </c>
      <c r="ID59" s="269">
        <v>1.075</v>
      </c>
      <c r="IE59" s="89"/>
      <c r="IF59" s="89"/>
      <c r="IG59" s="67">
        <f t="shared" si="40"/>
        <v>4.3</v>
      </c>
      <c r="IH59" s="67">
        <f t="shared" si="41"/>
        <v>1.075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8">
        <v>5.15</v>
      </c>
      <c r="JF59" s="348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09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4.7794999999999996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9">
        <v>0</v>
      </c>
      <c r="LM59" s="75">
        <v>8.56</v>
      </c>
      <c r="LN59" s="373">
        <v>0</v>
      </c>
      <c r="LO59" s="75">
        <v>4.5759999999999996</v>
      </c>
      <c r="LP59" s="375">
        <v>0</v>
      </c>
      <c r="LQ59" s="130"/>
      <c r="LR59" s="271"/>
      <c r="LS59" s="271"/>
      <c r="LT59" s="271"/>
      <c r="LU59" s="71">
        <f t="shared" si="100"/>
        <v>38.135999999999996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6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3">
        <v>21</v>
      </c>
      <c r="MN59" s="306"/>
      <c r="MO59" s="363">
        <v>14</v>
      </c>
      <c r="MP59" s="306"/>
      <c r="MQ59" s="71">
        <f t="shared" si="61"/>
        <v>35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5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17">
        <v>4</v>
      </c>
      <c r="NR59" s="317"/>
      <c r="NS59" s="372">
        <v>1</v>
      </c>
      <c r="NT59" s="372"/>
      <c r="NU59" s="372">
        <v>0.25</v>
      </c>
      <c r="NV59" s="372"/>
      <c r="NW59" s="372">
        <v>7.3</v>
      </c>
      <c r="NX59" s="372"/>
      <c r="NY59" s="372">
        <v>3.66</v>
      </c>
      <c r="NZ59" s="372"/>
      <c r="OA59" s="372">
        <v>0</v>
      </c>
      <c r="OB59" s="372"/>
      <c r="OC59" s="71">
        <f t="shared" si="75"/>
        <v>16.21</v>
      </c>
      <c r="OD59" s="71">
        <f t="shared" si="76"/>
        <v>0</v>
      </c>
      <c r="OE59" s="71">
        <v>11.3</v>
      </c>
      <c r="OF59" s="71"/>
      <c r="OG59" s="106">
        <v>1.1000000000000001</v>
      </c>
      <c r="OH59" s="71"/>
      <c r="OI59" s="106">
        <v>2.5</v>
      </c>
      <c r="OJ59" s="71"/>
      <c r="OK59" s="71">
        <v>1</v>
      </c>
      <c r="OL59" s="71"/>
      <c r="OM59" s="71">
        <f t="shared" si="77"/>
        <v>15.9</v>
      </c>
      <c r="ON59" s="71">
        <f t="shared" si="78"/>
        <v>0</v>
      </c>
      <c r="OO59" s="363">
        <v>9.65</v>
      </c>
      <c r="OP59" s="317"/>
      <c r="OQ59" s="363">
        <v>2.72</v>
      </c>
      <c r="OR59" s="317"/>
      <c r="OS59" s="363">
        <v>2.97</v>
      </c>
      <c r="OT59" s="305"/>
      <c r="OU59" s="305">
        <f t="shared" si="101"/>
        <v>12.370000000000001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3"/>
      <c r="D60" s="313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>
        <v>0</v>
      </c>
      <c r="N60" s="67">
        <v>0</v>
      </c>
      <c r="O60" s="71">
        <v>0</v>
      </c>
      <c r="P60" s="67">
        <v>0</v>
      </c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/>
      <c r="Z60" s="67"/>
      <c r="AA60" s="71"/>
      <c r="AB60" s="67"/>
      <c r="AC60" s="67">
        <f t="shared" si="16"/>
        <v>0</v>
      </c>
      <c r="AD60" s="67">
        <f t="shared" si="17"/>
        <v>0</v>
      </c>
      <c r="AE60" s="67"/>
      <c r="AF60" s="67"/>
      <c r="AG60" s="67"/>
      <c r="AH60" s="67"/>
      <c r="AI60" s="106"/>
      <c r="AJ60" s="106"/>
      <c r="AK60" s="350">
        <v>115</v>
      </c>
      <c r="AL60" s="351">
        <v>34.5</v>
      </c>
      <c r="AM60" s="85"/>
      <c r="AN60" s="85"/>
      <c r="AO60" s="339"/>
      <c r="AP60" s="339"/>
      <c r="AQ60" s="339"/>
      <c r="AR60" s="339"/>
      <c r="AS60" s="339"/>
      <c r="AT60" s="339"/>
      <c r="AU60" s="71">
        <f t="shared" si="85"/>
        <v>115</v>
      </c>
      <c r="AV60" s="71">
        <f t="shared" si="86"/>
        <v>34.5</v>
      </c>
      <c r="AW60" s="67"/>
      <c r="AX60" s="67"/>
      <c r="AY60" s="322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>
        <v>26</v>
      </c>
      <c r="BF60" s="67">
        <v>3.7023999999999999</v>
      </c>
      <c r="BG60" s="369">
        <v>16</v>
      </c>
      <c r="BH60" s="370">
        <v>2.2784</v>
      </c>
      <c r="BI60" s="369">
        <v>0</v>
      </c>
      <c r="BJ60" s="370">
        <v>0</v>
      </c>
      <c r="BK60" s="269">
        <v>8</v>
      </c>
      <c r="BL60" s="67">
        <v>1.1392</v>
      </c>
      <c r="BM60" s="67"/>
      <c r="BN60" s="67"/>
      <c r="BO60" s="67"/>
      <c r="BP60" s="67"/>
      <c r="BQ60" s="67"/>
      <c r="BR60" s="67"/>
      <c r="BS60" s="298">
        <f t="shared" si="19"/>
        <v>50</v>
      </c>
      <c r="BT60" s="67">
        <f t="shared" si="20"/>
        <v>7.12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0</v>
      </c>
      <c r="CL60" s="269">
        <v>0</v>
      </c>
      <c r="CM60" s="298">
        <v>10.3</v>
      </c>
      <c r="CN60" s="269">
        <v>3</v>
      </c>
      <c r="CO60" s="67">
        <f t="shared" si="21"/>
        <v>41.2</v>
      </c>
      <c r="CP60" s="67">
        <f t="shared" si="22"/>
        <v>13</v>
      </c>
      <c r="CQ60" s="301">
        <v>247.40625</v>
      </c>
      <c r="CR60" s="301"/>
      <c r="CS60" s="301"/>
      <c r="CT60" s="81"/>
      <c r="CU60" s="360">
        <v>18.556701030927801</v>
      </c>
      <c r="CV60" s="305"/>
      <c r="CW60" s="301">
        <v>63.814432989690701</v>
      </c>
      <c r="CX60" s="81"/>
      <c r="CY60" s="81"/>
      <c r="CZ60" s="81"/>
      <c r="DA60" s="314">
        <f t="shared" si="98"/>
        <v>329.77738402061851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7">
        <v>41.1</v>
      </c>
      <c r="DL60" s="347">
        <v>13.7</v>
      </c>
      <c r="DM60" s="298"/>
      <c r="DN60" s="298"/>
      <c r="DO60" s="347">
        <v>39.869999999999997</v>
      </c>
      <c r="DP60" s="347">
        <v>13.29</v>
      </c>
      <c r="DQ60" s="265"/>
      <c r="DR60" s="265"/>
      <c r="DS60" s="67"/>
      <c r="DT60" s="67"/>
      <c r="DU60" s="340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52">
        <v>43.3</v>
      </c>
      <c r="EH60" s="354">
        <v>10.83</v>
      </c>
      <c r="EI60" s="87">
        <v>257.73</v>
      </c>
      <c r="EJ60" s="87">
        <v>64.430000000000007</v>
      </c>
      <c r="EK60" s="263">
        <v>113.4</v>
      </c>
      <c r="EL60" s="340">
        <v>28.35</v>
      </c>
      <c r="EM60" s="315"/>
      <c r="EN60" s="315"/>
      <c r="EO60" s="315"/>
      <c r="EP60" s="315"/>
      <c r="EQ60" s="67">
        <f t="shared" si="28"/>
        <v>414.43000000000006</v>
      </c>
      <c r="ER60" s="67">
        <f t="shared" si="99"/>
        <v>103.61000000000001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8">
        <v>43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1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7"/>
      <c r="HZ60" s="317"/>
      <c r="IA60" s="89"/>
      <c r="IB60" s="87"/>
      <c r="IC60" s="305">
        <v>4.3</v>
      </c>
      <c r="ID60" s="269">
        <v>1.075</v>
      </c>
      <c r="IE60" s="89"/>
      <c r="IF60" s="89"/>
      <c r="IG60" s="67">
        <f t="shared" si="40"/>
        <v>4.3</v>
      </c>
      <c r="IH60" s="67">
        <f t="shared" si="41"/>
        <v>1.075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8">
        <v>5.15</v>
      </c>
      <c r="JF60" s="348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09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4.7794999999999996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9">
        <v>0</v>
      </c>
      <c r="LM60" s="75">
        <v>8.56</v>
      </c>
      <c r="LN60" s="373">
        <v>0</v>
      </c>
      <c r="LO60" s="75">
        <v>4.5759999999999996</v>
      </c>
      <c r="LP60" s="375">
        <v>0</v>
      </c>
      <c r="LQ60" s="130"/>
      <c r="LR60" s="271"/>
      <c r="LS60" s="271"/>
      <c r="LT60" s="271"/>
      <c r="LU60" s="71">
        <f t="shared" si="100"/>
        <v>38.135999999999996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6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3">
        <v>20.7</v>
      </c>
      <c r="MN60" s="306"/>
      <c r="MO60" s="363">
        <v>13.8</v>
      </c>
      <c r="MP60" s="306"/>
      <c r="MQ60" s="71">
        <f t="shared" si="61"/>
        <v>34.5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5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17">
        <v>4</v>
      </c>
      <c r="NR60" s="317"/>
      <c r="NS60" s="372">
        <v>1</v>
      </c>
      <c r="NT60" s="372"/>
      <c r="NU60" s="372">
        <v>0.25</v>
      </c>
      <c r="NV60" s="372"/>
      <c r="NW60" s="372">
        <v>7.3</v>
      </c>
      <c r="NX60" s="372"/>
      <c r="NY60" s="372">
        <v>3.66</v>
      </c>
      <c r="NZ60" s="372"/>
      <c r="OA60" s="372">
        <v>0</v>
      </c>
      <c r="OB60" s="372"/>
      <c r="OC60" s="71">
        <f t="shared" si="75"/>
        <v>16.21</v>
      </c>
      <c r="OD60" s="71">
        <f t="shared" si="76"/>
        <v>0</v>
      </c>
      <c r="OE60" s="71">
        <v>11.3</v>
      </c>
      <c r="OF60" s="71"/>
      <c r="OG60" s="106">
        <v>0.69</v>
      </c>
      <c r="OH60" s="71"/>
      <c r="OI60" s="106">
        <v>2.5</v>
      </c>
      <c r="OJ60" s="71"/>
      <c r="OK60" s="71">
        <v>1</v>
      </c>
      <c r="OL60" s="71"/>
      <c r="OM60" s="71">
        <f t="shared" si="77"/>
        <v>15.49</v>
      </c>
      <c r="ON60" s="71">
        <f t="shared" si="78"/>
        <v>0</v>
      </c>
      <c r="OO60" s="363">
        <v>9.65</v>
      </c>
      <c r="OP60" s="317"/>
      <c r="OQ60" s="363">
        <v>2.72</v>
      </c>
      <c r="OR60" s="317"/>
      <c r="OS60" s="363">
        <v>2.97</v>
      </c>
      <c r="OT60" s="305"/>
      <c r="OU60" s="305">
        <f t="shared" si="101"/>
        <v>12.370000000000001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3"/>
      <c r="D61" s="313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>
        <v>0</v>
      </c>
      <c r="N61" s="67">
        <v>0</v>
      </c>
      <c r="O61" s="71">
        <v>0</v>
      </c>
      <c r="P61" s="67">
        <v>0</v>
      </c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/>
      <c r="Z61" s="67"/>
      <c r="AA61" s="71"/>
      <c r="AB61" s="67"/>
      <c r="AC61" s="67">
        <f t="shared" si="16"/>
        <v>0</v>
      </c>
      <c r="AD61" s="67">
        <f t="shared" si="17"/>
        <v>0</v>
      </c>
      <c r="AE61" s="67"/>
      <c r="AF61" s="67"/>
      <c r="AG61" s="67"/>
      <c r="AH61" s="67"/>
      <c r="AI61" s="106"/>
      <c r="AJ61" s="106"/>
      <c r="AK61" s="350">
        <v>115</v>
      </c>
      <c r="AL61" s="351">
        <v>34.5</v>
      </c>
      <c r="AM61" s="85"/>
      <c r="AN61" s="85"/>
      <c r="AO61" s="339"/>
      <c r="AP61" s="339"/>
      <c r="AQ61" s="339"/>
      <c r="AR61" s="339"/>
      <c r="AS61" s="339"/>
      <c r="AT61" s="339"/>
      <c r="AU61" s="71">
        <f t="shared" si="85"/>
        <v>115</v>
      </c>
      <c r="AV61" s="71">
        <f t="shared" si="86"/>
        <v>34.5</v>
      </c>
      <c r="AW61" s="67"/>
      <c r="AX61" s="67"/>
      <c r="AY61" s="322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>
        <v>26</v>
      </c>
      <c r="BF61" s="67">
        <v>3.7023999999999999</v>
      </c>
      <c r="BG61" s="369">
        <v>16</v>
      </c>
      <c r="BH61" s="370">
        <v>2.2784</v>
      </c>
      <c r="BI61" s="369">
        <v>0</v>
      </c>
      <c r="BJ61" s="370">
        <v>0</v>
      </c>
      <c r="BK61" s="269">
        <v>8</v>
      </c>
      <c r="BL61" s="67">
        <v>1.1392</v>
      </c>
      <c r="BM61" s="67"/>
      <c r="BN61" s="67"/>
      <c r="BO61" s="67"/>
      <c r="BP61" s="67"/>
      <c r="BQ61" s="67"/>
      <c r="BR61" s="67"/>
      <c r="BS61" s="298">
        <f t="shared" si="19"/>
        <v>50</v>
      </c>
      <c r="BT61" s="67">
        <f t="shared" si="20"/>
        <v>7.12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0</v>
      </c>
      <c r="CL61" s="269">
        <v>0</v>
      </c>
      <c r="CM61" s="298">
        <v>10.3</v>
      </c>
      <c r="CN61" s="269">
        <v>3</v>
      </c>
      <c r="CO61" s="67">
        <f t="shared" si="21"/>
        <v>41.2</v>
      </c>
      <c r="CP61" s="67">
        <f t="shared" si="22"/>
        <v>13</v>
      </c>
      <c r="CQ61" s="301">
        <v>247.40625</v>
      </c>
      <c r="CR61" s="301"/>
      <c r="CS61" s="301"/>
      <c r="CT61" s="81"/>
      <c r="CU61" s="360">
        <v>18.556701030927801</v>
      </c>
      <c r="CV61" s="305"/>
      <c r="CW61" s="301">
        <v>63.814432989690701</v>
      </c>
      <c r="CX61" s="81"/>
      <c r="CY61" s="81"/>
      <c r="CZ61" s="81"/>
      <c r="DA61" s="314">
        <f t="shared" si="98"/>
        <v>329.77738402061851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7">
        <v>41.1</v>
      </c>
      <c r="DL61" s="347">
        <v>13.7</v>
      </c>
      <c r="DM61" s="298"/>
      <c r="DN61" s="298"/>
      <c r="DO61" s="347">
        <v>39.869999999999997</v>
      </c>
      <c r="DP61" s="347">
        <v>13.29</v>
      </c>
      <c r="DQ61" s="265"/>
      <c r="DR61" s="265"/>
      <c r="DS61" s="67"/>
      <c r="DT61" s="67"/>
      <c r="DU61" s="340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52">
        <v>43.3</v>
      </c>
      <c r="EH61" s="354">
        <v>10.83</v>
      </c>
      <c r="EI61" s="87">
        <v>257.73</v>
      </c>
      <c r="EJ61" s="87">
        <v>64.430000000000007</v>
      </c>
      <c r="EK61" s="263">
        <v>113.4</v>
      </c>
      <c r="EL61" s="340">
        <v>28.35</v>
      </c>
      <c r="EM61" s="315"/>
      <c r="EN61" s="315"/>
      <c r="EO61" s="315"/>
      <c r="EP61" s="315"/>
      <c r="EQ61" s="67">
        <f t="shared" si="28"/>
        <v>414.43000000000006</v>
      </c>
      <c r="ER61" s="67">
        <f t="shared" si="99"/>
        <v>103.61000000000001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8">
        <v>43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1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7"/>
      <c r="HZ61" s="317"/>
      <c r="IA61" s="89"/>
      <c r="IB61" s="87"/>
      <c r="IC61" s="305">
        <v>4.3</v>
      </c>
      <c r="ID61" s="269">
        <v>1.075</v>
      </c>
      <c r="IE61" s="89"/>
      <c r="IF61" s="89"/>
      <c r="IG61" s="67">
        <f t="shared" si="40"/>
        <v>4.3</v>
      </c>
      <c r="IH61" s="67">
        <f t="shared" si="41"/>
        <v>1.075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8">
        <v>5.15</v>
      </c>
      <c r="JF61" s="348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09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4.7794999999999996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9">
        <v>0</v>
      </c>
      <c r="LM61" s="75">
        <v>8.56</v>
      </c>
      <c r="LN61" s="373">
        <v>0</v>
      </c>
      <c r="LO61" s="75">
        <v>4.5759999999999996</v>
      </c>
      <c r="LP61" s="375">
        <v>0</v>
      </c>
      <c r="LQ61" s="130"/>
      <c r="LR61" s="271"/>
      <c r="LS61" s="271"/>
      <c r="LT61" s="271"/>
      <c r="LU61" s="71">
        <f t="shared" si="100"/>
        <v>38.135999999999996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6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3">
        <v>19.920000000000002</v>
      </c>
      <c r="MN61" s="306"/>
      <c r="MO61" s="363">
        <v>13.28</v>
      </c>
      <c r="MP61" s="306"/>
      <c r="MQ61" s="71">
        <f t="shared" si="61"/>
        <v>33.200000000000003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5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17">
        <v>4</v>
      </c>
      <c r="NR61" s="317"/>
      <c r="NS61" s="372">
        <v>1</v>
      </c>
      <c r="NT61" s="372"/>
      <c r="NU61" s="372">
        <v>0.25</v>
      </c>
      <c r="NV61" s="372"/>
      <c r="NW61" s="372">
        <v>7.3</v>
      </c>
      <c r="NX61" s="372"/>
      <c r="NY61" s="372">
        <v>3.66</v>
      </c>
      <c r="NZ61" s="372"/>
      <c r="OA61" s="372">
        <v>0</v>
      </c>
      <c r="OB61" s="372"/>
      <c r="OC61" s="71">
        <f t="shared" si="75"/>
        <v>16.21</v>
      </c>
      <c r="OD61" s="71">
        <f t="shared" si="76"/>
        <v>0</v>
      </c>
      <c r="OE61" s="71">
        <v>11.3</v>
      </c>
      <c r="OF61" s="71"/>
      <c r="OG61" s="106">
        <v>0</v>
      </c>
      <c r="OH61" s="71"/>
      <c r="OI61" s="106">
        <v>0.26</v>
      </c>
      <c r="OJ61" s="71"/>
      <c r="OK61" s="71">
        <v>0</v>
      </c>
      <c r="OL61" s="71"/>
      <c r="OM61" s="71">
        <f t="shared" si="77"/>
        <v>11.56</v>
      </c>
      <c r="ON61" s="71">
        <f t="shared" si="78"/>
        <v>0</v>
      </c>
      <c r="OO61" s="363">
        <v>9.65</v>
      </c>
      <c r="OP61" s="317"/>
      <c r="OQ61" s="363">
        <v>2.72</v>
      </c>
      <c r="OR61" s="317"/>
      <c r="OS61" s="363">
        <v>2.97</v>
      </c>
      <c r="OT61" s="305"/>
      <c r="OU61" s="305">
        <f t="shared" si="101"/>
        <v>12.370000000000001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3"/>
      <c r="D62" s="313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>
        <v>0</v>
      </c>
      <c r="N62" s="67">
        <v>0</v>
      </c>
      <c r="O62" s="71">
        <v>0</v>
      </c>
      <c r="P62" s="67">
        <v>0</v>
      </c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/>
      <c r="Z62" s="67"/>
      <c r="AA62" s="71"/>
      <c r="AB62" s="67"/>
      <c r="AC62" s="67">
        <f t="shared" si="16"/>
        <v>0</v>
      </c>
      <c r="AD62" s="67">
        <f t="shared" si="17"/>
        <v>0</v>
      </c>
      <c r="AE62" s="67"/>
      <c r="AF62" s="67"/>
      <c r="AG62" s="67"/>
      <c r="AH62" s="67"/>
      <c r="AI62" s="106"/>
      <c r="AJ62" s="106"/>
      <c r="AK62" s="350">
        <v>115</v>
      </c>
      <c r="AL62" s="351">
        <v>34.5</v>
      </c>
      <c r="AM62" s="85"/>
      <c r="AN62" s="85"/>
      <c r="AO62" s="339"/>
      <c r="AP62" s="339"/>
      <c r="AQ62" s="339"/>
      <c r="AR62" s="339"/>
      <c r="AS62" s="339"/>
      <c r="AT62" s="339"/>
      <c r="AU62" s="71">
        <f t="shared" si="85"/>
        <v>115</v>
      </c>
      <c r="AV62" s="71">
        <f t="shared" si="86"/>
        <v>34.5</v>
      </c>
      <c r="AW62" s="67"/>
      <c r="AX62" s="67"/>
      <c r="AY62" s="322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>
        <v>26</v>
      </c>
      <c r="BF62" s="67">
        <v>3.7023999999999999</v>
      </c>
      <c r="BG62" s="369">
        <v>16</v>
      </c>
      <c r="BH62" s="370">
        <v>2.2784</v>
      </c>
      <c r="BI62" s="369">
        <v>0</v>
      </c>
      <c r="BJ62" s="370">
        <v>0</v>
      </c>
      <c r="BK62" s="269">
        <v>8</v>
      </c>
      <c r="BL62" s="67">
        <v>1.1392</v>
      </c>
      <c r="BM62" s="67"/>
      <c r="BN62" s="67"/>
      <c r="BO62" s="67"/>
      <c r="BP62" s="67"/>
      <c r="BQ62" s="67"/>
      <c r="BR62" s="67"/>
      <c r="BS62" s="298">
        <f t="shared" si="19"/>
        <v>50</v>
      </c>
      <c r="BT62" s="67">
        <f t="shared" si="20"/>
        <v>7.12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0</v>
      </c>
      <c r="CL62" s="269">
        <v>0</v>
      </c>
      <c r="CM62" s="298">
        <v>10.3</v>
      </c>
      <c r="CN62" s="269">
        <v>3</v>
      </c>
      <c r="CO62" s="67">
        <f t="shared" si="21"/>
        <v>41.2</v>
      </c>
      <c r="CP62" s="67">
        <f t="shared" si="22"/>
        <v>13</v>
      </c>
      <c r="CQ62" s="301">
        <v>247.40625</v>
      </c>
      <c r="CR62" s="301"/>
      <c r="CS62" s="301"/>
      <c r="CT62" s="81"/>
      <c r="CU62" s="360">
        <v>18.556701030927801</v>
      </c>
      <c r="CV62" s="305"/>
      <c r="CW62" s="301">
        <v>63.814432989690701</v>
      </c>
      <c r="CX62" s="81"/>
      <c r="CY62" s="81"/>
      <c r="CZ62" s="81"/>
      <c r="DA62" s="314">
        <f t="shared" si="98"/>
        <v>329.77738402061851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7">
        <v>41.1</v>
      </c>
      <c r="DL62" s="347">
        <v>13.7</v>
      </c>
      <c r="DM62" s="298"/>
      <c r="DN62" s="298"/>
      <c r="DO62" s="347">
        <v>39.869999999999997</v>
      </c>
      <c r="DP62" s="347">
        <v>13.29</v>
      </c>
      <c r="DQ62" s="265"/>
      <c r="DR62" s="265"/>
      <c r="DS62" s="67"/>
      <c r="DT62" s="67"/>
      <c r="DU62" s="340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52">
        <v>43.3</v>
      </c>
      <c r="EH62" s="354">
        <v>10.83</v>
      </c>
      <c r="EI62" s="87">
        <v>257.73</v>
      </c>
      <c r="EJ62" s="87">
        <v>64.430000000000007</v>
      </c>
      <c r="EK62" s="263">
        <v>113.4</v>
      </c>
      <c r="EL62" s="340">
        <v>28.35</v>
      </c>
      <c r="EM62" s="315"/>
      <c r="EN62" s="315"/>
      <c r="EO62" s="315"/>
      <c r="EP62" s="315"/>
      <c r="EQ62" s="67">
        <f t="shared" si="28"/>
        <v>414.43000000000006</v>
      </c>
      <c r="ER62" s="67">
        <f t="shared" si="99"/>
        <v>103.61000000000001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8">
        <v>43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1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7"/>
      <c r="HZ62" s="317"/>
      <c r="IA62" s="89"/>
      <c r="IB62" s="87"/>
      <c r="IC62" s="305">
        <v>4.3</v>
      </c>
      <c r="ID62" s="269">
        <v>1.075</v>
      </c>
      <c r="IE62" s="89"/>
      <c r="IF62" s="89"/>
      <c r="IG62" s="67">
        <f t="shared" si="40"/>
        <v>4.3</v>
      </c>
      <c r="IH62" s="67">
        <f t="shared" si="41"/>
        <v>1.075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8">
        <v>5.15</v>
      </c>
      <c r="JF62" s="348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09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4.7794999999999996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9">
        <v>0</v>
      </c>
      <c r="LM62" s="75">
        <v>8.56</v>
      </c>
      <c r="LN62" s="373">
        <v>0</v>
      </c>
      <c r="LO62" s="75">
        <v>4.5759999999999996</v>
      </c>
      <c r="LP62" s="375">
        <v>0</v>
      </c>
      <c r="LQ62" s="130"/>
      <c r="LR62" s="271"/>
      <c r="LS62" s="271"/>
      <c r="LT62" s="271"/>
      <c r="LU62" s="71">
        <f t="shared" si="100"/>
        <v>38.135999999999996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6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3">
        <v>19.260000000000002</v>
      </c>
      <c r="MN62" s="306"/>
      <c r="MO62" s="363">
        <v>12.84</v>
      </c>
      <c r="MP62" s="306"/>
      <c r="MQ62" s="71">
        <f t="shared" si="61"/>
        <v>32.1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5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17">
        <v>4</v>
      </c>
      <c r="NR62" s="317"/>
      <c r="NS62" s="372">
        <v>1</v>
      </c>
      <c r="NT62" s="372"/>
      <c r="NU62" s="372">
        <v>0.25</v>
      </c>
      <c r="NV62" s="372"/>
      <c r="NW62" s="372">
        <v>7.3</v>
      </c>
      <c r="NX62" s="372"/>
      <c r="NY62" s="372">
        <v>3.66</v>
      </c>
      <c r="NZ62" s="372"/>
      <c r="OA62" s="372">
        <v>0</v>
      </c>
      <c r="OB62" s="372"/>
      <c r="OC62" s="71">
        <f t="shared" si="75"/>
        <v>16.21</v>
      </c>
      <c r="OD62" s="71">
        <f t="shared" si="76"/>
        <v>0</v>
      </c>
      <c r="OE62" s="71">
        <v>11.3</v>
      </c>
      <c r="OF62" s="71"/>
      <c r="OG62" s="106">
        <v>4.3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19.100000000000001</v>
      </c>
      <c r="ON62" s="71">
        <f t="shared" si="78"/>
        <v>0</v>
      </c>
      <c r="OO62" s="363">
        <v>9.65</v>
      </c>
      <c r="OP62" s="317"/>
      <c r="OQ62" s="363">
        <v>2.72</v>
      </c>
      <c r="OR62" s="317"/>
      <c r="OS62" s="363">
        <v>2.97</v>
      </c>
      <c r="OT62" s="305"/>
      <c r="OU62" s="305">
        <f t="shared" si="101"/>
        <v>12.370000000000001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2" t="s">
        <v>149</v>
      </c>
      <c r="B63" s="84">
        <v>53</v>
      </c>
      <c r="C63" s="313"/>
      <c r="D63" s="313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>
        <v>0</v>
      </c>
      <c r="N63" s="67">
        <v>0</v>
      </c>
      <c r="O63" s="71">
        <v>0</v>
      </c>
      <c r="P63" s="67">
        <v>0</v>
      </c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/>
      <c r="Z63" s="67"/>
      <c r="AA63" s="71"/>
      <c r="AB63" s="67"/>
      <c r="AC63" s="67">
        <f t="shared" si="16"/>
        <v>0</v>
      </c>
      <c r="AD63" s="67">
        <f t="shared" si="17"/>
        <v>0</v>
      </c>
      <c r="AE63" s="67"/>
      <c r="AF63" s="67"/>
      <c r="AG63" s="67"/>
      <c r="AH63" s="67"/>
      <c r="AI63" s="106"/>
      <c r="AJ63" s="106"/>
      <c r="AK63" s="350">
        <v>115</v>
      </c>
      <c r="AL63" s="351">
        <v>34.5</v>
      </c>
      <c r="AM63" s="85"/>
      <c r="AN63" s="85"/>
      <c r="AO63" s="339"/>
      <c r="AP63" s="339"/>
      <c r="AQ63" s="339"/>
      <c r="AR63" s="339"/>
      <c r="AS63" s="339"/>
      <c r="AT63" s="339"/>
      <c r="AU63" s="71">
        <f t="shared" si="85"/>
        <v>115</v>
      </c>
      <c r="AV63" s="71">
        <f t="shared" si="86"/>
        <v>34.5</v>
      </c>
      <c r="AW63" s="67"/>
      <c r="AX63" s="67"/>
      <c r="AY63" s="322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>
        <v>26</v>
      </c>
      <c r="BF63" s="67">
        <v>3.7023999999999999</v>
      </c>
      <c r="BG63" s="369">
        <v>16</v>
      </c>
      <c r="BH63" s="370">
        <v>2.2784</v>
      </c>
      <c r="BI63" s="369">
        <v>0</v>
      </c>
      <c r="BJ63" s="370">
        <v>0</v>
      </c>
      <c r="BK63" s="269">
        <v>8</v>
      </c>
      <c r="BL63" s="67">
        <v>1.1392</v>
      </c>
      <c r="BM63" s="67"/>
      <c r="BN63" s="67"/>
      <c r="BO63" s="67"/>
      <c r="BP63" s="67"/>
      <c r="BQ63" s="67"/>
      <c r="BR63" s="67"/>
      <c r="BS63" s="298">
        <f t="shared" si="19"/>
        <v>50</v>
      </c>
      <c r="BT63" s="67">
        <f t="shared" si="20"/>
        <v>7.12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0</v>
      </c>
      <c r="CL63" s="269">
        <v>0</v>
      </c>
      <c r="CM63" s="298">
        <v>10.3</v>
      </c>
      <c r="CN63" s="269">
        <v>3</v>
      </c>
      <c r="CO63" s="67">
        <f t="shared" si="21"/>
        <v>41.2</v>
      </c>
      <c r="CP63" s="67">
        <f t="shared" si="22"/>
        <v>13</v>
      </c>
      <c r="CQ63" s="301">
        <v>247.40625</v>
      </c>
      <c r="CR63" s="301"/>
      <c r="CS63" s="301"/>
      <c r="CT63" s="81"/>
      <c r="CU63" s="360">
        <v>18.556701030927801</v>
      </c>
      <c r="CV63" s="305"/>
      <c r="CW63" s="301">
        <v>63.814432989690701</v>
      </c>
      <c r="CX63" s="81"/>
      <c r="CY63" s="81"/>
      <c r="CZ63" s="81"/>
      <c r="DA63" s="314">
        <f t="shared" si="98"/>
        <v>329.77738402061851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7">
        <v>41.1</v>
      </c>
      <c r="DL63" s="347">
        <v>13.7</v>
      </c>
      <c r="DM63" s="298"/>
      <c r="DN63" s="298"/>
      <c r="DO63" s="347">
        <v>39.869999999999997</v>
      </c>
      <c r="DP63" s="347">
        <v>13.29</v>
      </c>
      <c r="DQ63" s="265"/>
      <c r="DR63" s="265"/>
      <c r="DS63" s="67"/>
      <c r="DT63" s="67"/>
      <c r="DU63" s="340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52">
        <v>43.3</v>
      </c>
      <c r="EH63" s="354">
        <v>10.83</v>
      </c>
      <c r="EI63" s="87">
        <v>257.73</v>
      </c>
      <c r="EJ63" s="87">
        <v>64.430000000000007</v>
      </c>
      <c r="EK63" s="263">
        <v>113.4</v>
      </c>
      <c r="EL63" s="340">
        <v>28.35</v>
      </c>
      <c r="EM63" s="315"/>
      <c r="EN63" s="315"/>
      <c r="EO63" s="315"/>
      <c r="EP63" s="315"/>
      <c r="EQ63" s="67">
        <f t="shared" si="28"/>
        <v>414.43000000000006</v>
      </c>
      <c r="ER63" s="67">
        <f t="shared" si="99"/>
        <v>103.61000000000001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8">
        <v>43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1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7"/>
      <c r="HZ63" s="317"/>
      <c r="IA63" s="89"/>
      <c r="IB63" s="87"/>
      <c r="IC63" s="305">
        <v>4.3</v>
      </c>
      <c r="ID63" s="269">
        <v>1.075</v>
      </c>
      <c r="IE63" s="89"/>
      <c r="IF63" s="89"/>
      <c r="IG63" s="67">
        <f t="shared" si="40"/>
        <v>4.3</v>
      </c>
      <c r="IH63" s="67">
        <f t="shared" si="41"/>
        <v>1.075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8">
        <v>5.15</v>
      </c>
      <c r="JF63" s="348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4.7794999999999996</v>
      </c>
      <c r="JL63" s="269">
        <v>1</v>
      </c>
      <c r="JM63" s="309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4.7794999999999996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9">
        <v>0</v>
      </c>
      <c r="LM63" s="75">
        <v>8.56</v>
      </c>
      <c r="LN63" s="373">
        <v>0</v>
      </c>
      <c r="LO63" s="75">
        <v>4.5759999999999996</v>
      </c>
      <c r="LP63" s="375">
        <v>0</v>
      </c>
      <c r="LQ63" s="130"/>
      <c r="LR63" s="271"/>
      <c r="LS63" s="271"/>
      <c r="LT63" s="271"/>
      <c r="LU63" s="71">
        <f t="shared" si="100"/>
        <v>38.135999999999996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6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3">
        <v>18.66</v>
      </c>
      <c r="MN63" s="306"/>
      <c r="MO63" s="363">
        <v>12.44</v>
      </c>
      <c r="MP63" s="306"/>
      <c r="MQ63" s="71">
        <f t="shared" si="61"/>
        <v>31.1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5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17">
        <v>4</v>
      </c>
      <c r="NR63" s="317"/>
      <c r="NS63" s="372">
        <v>1</v>
      </c>
      <c r="NT63" s="372"/>
      <c r="NU63" s="372">
        <v>0.25</v>
      </c>
      <c r="NV63" s="372"/>
      <c r="NW63" s="372">
        <v>7.3</v>
      </c>
      <c r="NX63" s="372"/>
      <c r="NY63" s="372">
        <v>3.66</v>
      </c>
      <c r="NZ63" s="372"/>
      <c r="OA63" s="372">
        <v>0</v>
      </c>
      <c r="OB63" s="372"/>
      <c r="OC63" s="71">
        <f t="shared" si="75"/>
        <v>16.21</v>
      </c>
      <c r="OD63" s="71">
        <f t="shared" si="76"/>
        <v>0</v>
      </c>
      <c r="OE63" s="71">
        <v>11.3</v>
      </c>
      <c r="OF63" s="71"/>
      <c r="OG63" s="106">
        <v>1.81</v>
      </c>
      <c r="OH63" s="71"/>
      <c r="OI63" s="106">
        <v>2.5</v>
      </c>
      <c r="OJ63" s="71"/>
      <c r="OK63" s="71">
        <v>1</v>
      </c>
      <c r="OL63" s="71"/>
      <c r="OM63" s="71">
        <f t="shared" si="77"/>
        <v>16.61</v>
      </c>
      <c r="ON63" s="71">
        <f t="shared" si="78"/>
        <v>0</v>
      </c>
      <c r="OO63" s="363">
        <v>9.65</v>
      </c>
      <c r="OP63" s="317"/>
      <c r="OQ63" s="363">
        <v>2.72</v>
      </c>
      <c r="OR63" s="317"/>
      <c r="OS63" s="363">
        <v>2.97</v>
      </c>
      <c r="OT63" s="305"/>
      <c r="OU63" s="305">
        <f t="shared" si="101"/>
        <v>12.370000000000001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3"/>
      <c r="D64" s="313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>
        <v>0</v>
      </c>
      <c r="N64" s="67">
        <v>0</v>
      </c>
      <c r="O64" s="71">
        <v>0</v>
      </c>
      <c r="P64" s="67">
        <v>0</v>
      </c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/>
      <c r="Z64" s="67"/>
      <c r="AA64" s="71"/>
      <c r="AB64" s="67"/>
      <c r="AC64" s="67">
        <f t="shared" si="16"/>
        <v>0</v>
      </c>
      <c r="AD64" s="67">
        <f t="shared" si="17"/>
        <v>0</v>
      </c>
      <c r="AE64" s="67"/>
      <c r="AF64" s="67"/>
      <c r="AG64" s="67"/>
      <c r="AH64" s="67"/>
      <c r="AI64" s="106"/>
      <c r="AJ64" s="106"/>
      <c r="AK64" s="350">
        <v>115</v>
      </c>
      <c r="AL64" s="351">
        <v>34.5</v>
      </c>
      <c r="AM64" s="85"/>
      <c r="AN64" s="85"/>
      <c r="AO64" s="339"/>
      <c r="AP64" s="339"/>
      <c r="AQ64" s="339"/>
      <c r="AR64" s="339"/>
      <c r="AS64" s="339"/>
      <c r="AT64" s="339"/>
      <c r="AU64" s="71">
        <f t="shared" si="85"/>
        <v>115</v>
      </c>
      <c r="AV64" s="71">
        <f t="shared" si="86"/>
        <v>34.5</v>
      </c>
      <c r="AW64" s="67"/>
      <c r="AX64" s="67"/>
      <c r="AY64" s="322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>
        <v>26</v>
      </c>
      <c r="BF64" s="67">
        <v>3.7023999999999999</v>
      </c>
      <c r="BG64" s="369">
        <v>16</v>
      </c>
      <c r="BH64" s="370">
        <v>2.2784</v>
      </c>
      <c r="BI64" s="369">
        <v>0</v>
      </c>
      <c r="BJ64" s="370">
        <v>0</v>
      </c>
      <c r="BK64" s="269">
        <v>8</v>
      </c>
      <c r="BL64" s="67">
        <v>1.1392</v>
      </c>
      <c r="BM64" s="67"/>
      <c r="BN64" s="67"/>
      <c r="BO64" s="67"/>
      <c r="BP64" s="67"/>
      <c r="BQ64" s="67"/>
      <c r="BR64" s="67"/>
      <c r="BS64" s="298">
        <f t="shared" si="19"/>
        <v>50</v>
      </c>
      <c r="BT64" s="67">
        <f t="shared" si="20"/>
        <v>7.12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0</v>
      </c>
      <c r="CL64" s="269">
        <v>0</v>
      </c>
      <c r="CM64" s="298">
        <v>10.3</v>
      </c>
      <c r="CN64" s="269">
        <v>3</v>
      </c>
      <c r="CO64" s="67">
        <f t="shared" si="21"/>
        <v>41.2</v>
      </c>
      <c r="CP64" s="67">
        <f t="shared" si="22"/>
        <v>13</v>
      </c>
      <c r="CQ64" s="301">
        <v>247.40625</v>
      </c>
      <c r="CR64" s="301"/>
      <c r="CS64" s="301"/>
      <c r="CT64" s="81"/>
      <c r="CU64" s="360">
        <v>18.556701030927801</v>
      </c>
      <c r="CV64" s="305"/>
      <c r="CW64" s="301">
        <v>63.814432989690701</v>
      </c>
      <c r="CX64" s="81"/>
      <c r="CY64" s="81"/>
      <c r="CZ64" s="81"/>
      <c r="DA64" s="314">
        <f t="shared" si="98"/>
        <v>329.77738402061851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7">
        <v>41.1</v>
      </c>
      <c r="DL64" s="347">
        <v>13.7</v>
      </c>
      <c r="DM64" s="298"/>
      <c r="DN64" s="298"/>
      <c r="DO64" s="347">
        <v>39.869999999999997</v>
      </c>
      <c r="DP64" s="347">
        <v>13.29</v>
      </c>
      <c r="DQ64" s="265"/>
      <c r="DR64" s="265"/>
      <c r="DS64" s="67"/>
      <c r="DT64" s="67"/>
      <c r="DU64" s="340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52">
        <v>43.3</v>
      </c>
      <c r="EH64" s="354">
        <v>10.83</v>
      </c>
      <c r="EI64" s="87">
        <v>257.73</v>
      </c>
      <c r="EJ64" s="87">
        <v>64.430000000000007</v>
      </c>
      <c r="EK64" s="263">
        <v>113.4</v>
      </c>
      <c r="EL64" s="340">
        <v>28.35</v>
      </c>
      <c r="EM64" s="315"/>
      <c r="EN64" s="315"/>
      <c r="EO64" s="315"/>
      <c r="EP64" s="315"/>
      <c r="EQ64" s="67">
        <f t="shared" si="28"/>
        <v>414.43000000000006</v>
      </c>
      <c r="ER64" s="67">
        <f t="shared" si="99"/>
        <v>103.61000000000001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8">
        <v>43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1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7"/>
      <c r="HZ64" s="317"/>
      <c r="IA64" s="89"/>
      <c r="IB64" s="87"/>
      <c r="IC64" s="305">
        <v>4.3</v>
      </c>
      <c r="ID64" s="269">
        <v>1.075</v>
      </c>
      <c r="IE64" s="89"/>
      <c r="IF64" s="89"/>
      <c r="IG64" s="67">
        <f t="shared" si="40"/>
        <v>4.3</v>
      </c>
      <c r="IH64" s="67">
        <f t="shared" si="41"/>
        <v>1.075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8">
        <v>5.15</v>
      </c>
      <c r="JF64" s="348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4.7794999999999996</v>
      </c>
      <c r="JL64" s="269">
        <v>1</v>
      </c>
      <c r="JM64" s="309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4.7794999999999996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9">
        <v>0</v>
      </c>
      <c r="LM64" s="75">
        <v>8.56</v>
      </c>
      <c r="LN64" s="373">
        <v>0</v>
      </c>
      <c r="LO64" s="75">
        <v>4.5759999999999996</v>
      </c>
      <c r="LP64" s="375">
        <v>0</v>
      </c>
      <c r="LQ64" s="130"/>
      <c r="LR64" s="271"/>
      <c r="LS64" s="271"/>
      <c r="LT64" s="271"/>
      <c r="LU64" s="71">
        <f t="shared" si="100"/>
        <v>38.135999999999996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6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3">
        <v>18</v>
      </c>
      <c r="MN64" s="306"/>
      <c r="MO64" s="363">
        <v>12</v>
      </c>
      <c r="MP64" s="306"/>
      <c r="MQ64" s="71">
        <f t="shared" si="61"/>
        <v>30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5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17">
        <v>4</v>
      </c>
      <c r="NR64" s="317"/>
      <c r="NS64" s="372">
        <v>1</v>
      </c>
      <c r="NT64" s="372"/>
      <c r="NU64" s="372">
        <v>0.25</v>
      </c>
      <c r="NV64" s="372"/>
      <c r="NW64" s="372">
        <v>7.3</v>
      </c>
      <c r="NX64" s="372"/>
      <c r="NY64" s="372">
        <v>3.66</v>
      </c>
      <c r="NZ64" s="372"/>
      <c r="OA64" s="372">
        <v>0</v>
      </c>
      <c r="OB64" s="372"/>
      <c r="OC64" s="71">
        <f t="shared" si="75"/>
        <v>16.21</v>
      </c>
      <c r="OD64" s="71">
        <f t="shared" si="76"/>
        <v>0</v>
      </c>
      <c r="OE64" s="71">
        <v>11.3</v>
      </c>
      <c r="OF64" s="71"/>
      <c r="OG64" s="106">
        <v>1.68</v>
      </c>
      <c r="OH64" s="71"/>
      <c r="OI64" s="106">
        <v>2.5</v>
      </c>
      <c r="OJ64" s="71"/>
      <c r="OK64" s="71">
        <v>1</v>
      </c>
      <c r="OL64" s="71"/>
      <c r="OM64" s="71">
        <f t="shared" si="77"/>
        <v>16.48</v>
      </c>
      <c r="ON64" s="71">
        <f t="shared" si="78"/>
        <v>0</v>
      </c>
      <c r="OO64" s="363">
        <v>9.65</v>
      </c>
      <c r="OP64" s="317"/>
      <c r="OQ64" s="363">
        <v>2.72</v>
      </c>
      <c r="OR64" s="317"/>
      <c r="OS64" s="363">
        <v>2.97</v>
      </c>
      <c r="OT64" s="305"/>
      <c r="OU64" s="305">
        <f t="shared" si="101"/>
        <v>12.370000000000001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3"/>
      <c r="D65" s="313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>
        <v>0</v>
      </c>
      <c r="N65" s="67">
        <v>0</v>
      </c>
      <c r="O65" s="71">
        <v>0</v>
      </c>
      <c r="P65" s="67">
        <v>0</v>
      </c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/>
      <c r="Z65" s="67"/>
      <c r="AA65" s="71"/>
      <c r="AB65" s="67"/>
      <c r="AC65" s="67">
        <f t="shared" si="16"/>
        <v>0</v>
      </c>
      <c r="AD65" s="67">
        <f t="shared" si="17"/>
        <v>0</v>
      </c>
      <c r="AE65" s="67"/>
      <c r="AF65" s="67"/>
      <c r="AG65" s="67"/>
      <c r="AH65" s="67"/>
      <c r="AI65" s="106"/>
      <c r="AJ65" s="106"/>
      <c r="AK65" s="350">
        <v>115</v>
      </c>
      <c r="AL65" s="351">
        <v>34.5</v>
      </c>
      <c r="AM65" s="85"/>
      <c r="AN65" s="85"/>
      <c r="AO65" s="339"/>
      <c r="AP65" s="339"/>
      <c r="AQ65" s="339"/>
      <c r="AR65" s="339"/>
      <c r="AS65" s="339"/>
      <c r="AT65" s="339"/>
      <c r="AU65" s="71">
        <f t="shared" si="85"/>
        <v>115</v>
      </c>
      <c r="AV65" s="71">
        <f t="shared" si="86"/>
        <v>34.5</v>
      </c>
      <c r="AW65" s="67"/>
      <c r="AX65" s="67"/>
      <c r="AY65" s="322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>
        <v>26</v>
      </c>
      <c r="BF65" s="67">
        <v>3.7023999999999999</v>
      </c>
      <c r="BG65" s="369">
        <v>16</v>
      </c>
      <c r="BH65" s="370">
        <v>2.2784</v>
      </c>
      <c r="BI65" s="369">
        <v>0</v>
      </c>
      <c r="BJ65" s="370">
        <v>0</v>
      </c>
      <c r="BK65" s="269">
        <v>8</v>
      </c>
      <c r="BL65" s="67">
        <v>1.1392</v>
      </c>
      <c r="BM65" s="67"/>
      <c r="BN65" s="67"/>
      <c r="BO65" s="67"/>
      <c r="BP65" s="67"/>
      <c r="BQ65" s="67"/>
      <c r="BR65" s="67"/>
      <c r="BS65" s="298">
        <f t="shared" si="19"/>
        <v>50</v>
      </c>
      <c r="BT65" s="67">
        <f t="shared" si="20"/>
        <v>7.12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0</v>
      </c>
      <c r="CL65" s="269">
        <v>0</v>
      </c>
      <c r="CM65" s="298">
        <v>10.3</v>
      </c>
      <c r="CN65" s="269">
        <v>3</v>
      </c>
      <c r="CO65" s="67">
        <f t="shared" si="21"/>
        <v>41.2</v>
      </c>
      <c r="CP65" s="67">
        <f t="shared" si="22"/>
        <v>13</v>
      </c>
      <c r="CQ65" s="301">
        <v>247.40625</v>
      </c>
      <c r="CR65" s="301"/>
      <c r="CS65" s="301"/>
      <c r="CT65" s="81"/>
      <c r="CU65" s="360">
        <v>18.556701030927801</v>
      </c>
      <c r="CV65" s="305"/>
      <c r="CW65" s="301">
        <v>63.814432989690701</v>
      </c>
      <c r="CX65" s="81"/>
      <c r="CY65" s="81"/>
      <c r="CZ65" s="81"/>
      <c r="DA65" s="314">
        <f t="shared" si="98"/>
        <v>329.77738402061851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7">
        <v>41.1</v>
      </c>
      <c r="DL65" s="347">
        <v>13.7</v>
      </c>
      <c r="DM65" s="298"/>
      <c r="DN65" s="298"/>
      <c r="DO65" s="347">
        <v>39.869999999999997</v>
      </c>
      <c r="DP65" s="347">
        <v>13.29</v>
      </c>
      <c r="DQ65" s="265"/>
      <c r="DR65" s="265"/>
      <c r="DS65" s="67"/>
      <c r="DT65" s="67"/>
      <c r="DU65" s="340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52">
        <v>43.3</v>
      </c>
      <c r="EH65" s="354">
        <v>10.83</v>
      </c>
      <c r="EI65" s="87">
        <v>257.73</v>
      </c>
      <c r="EJ65" s="87">
        <v>64.430000000000007</v>
      </c>
      <c r="EK65" s="263">
        <v>113.4</v>
      </c>
      <c r="EL65" s="340">
        <v>28.35</v>
      </c>
      <c r="EM65" s="315"/>
      <c r="EN65" s="315"/>
      <c r="EO65" s="315"/>
      <c r="EP65" s="315"/>
      <c r="EQ65" s="67">
        <f t="shared" si="28"/>
        <v>414.43000000000006</v>
      </c>
      <c r="ER65" s="67">
        <f t="shared" si="99"/>
        <v>103.61000000000001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8">
        <v>43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1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7"/>
      <c r="HZ65" s="317"/>
      <c r="IA65" s="89"/>
      <c r="IB65" s="87"/>
      <c r="IC65" s="305">
        <v>4.3</v>
      </c>
      <c r="ID65" s="269">
        <v>1.075</v>
      </c>
      <c r="IE65" s="89"/>
      <c r="IF65" s="89"/>
      <c r="IG65" s="67">
        <f t="shared" si="40"/>
        <v>4.3</v>
      </c>
      <c r="IH65" s="67">
        <f t="shared" si="41"/>
        <v>1.075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8">
        <v>5.15</v>
      </c>
      <c r="JF65" s="348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4.7794999999999996</v>
      </c>
      <c r="JL65" s="269">
        <v>1</v>
      </c>
      <c r="JM65" s="309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4.7794999999999996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9">
        <v>0</v>
      </c>
      <c r="LM65" s="75">
        <v>8.56</v>
      </c>
      <c r="LN65" s="373">
        <v>0</v>
      </c>
      <c r="LO65" s="75">
        <v>4.5759999999999996</v>
      </c>
      <c r="LP65" s="375">
        <v>0</v>
      </c>
      <c r="LQ65" s="130"/>
      <c r="LR65" s="271"/>
      <c r="LS65" s="271"/>
      <c r="LT65" s="271"/>
      <c r="LU65" s="71">
        <f t="shared" si="100"/>
        <v>38.135999999999996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6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3">
        <v>17.649999999999999</v>
      </c>
      <c r="MN65" s="306"/>
      <c r="MO65" s="363">
        <v>11.77</v>
      </c>
      <c r="MP65" s="306"/>
      <c r="MQ65" s="71">
        <f t="shared" si="61"/>
        <v>29.419999999999998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5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17">
        <v>4</v>
      </c>
      <c r="NR65" s="317"/>
      <c r="NS65" s="372">
        <v>1</v>
      </c>
      <c r="NT65" s="372"/>
      <c r="NU65" s="372">
        <v>0.25</v>
      </c>
      <c r="NV65" s="372"/>
      <c r="NW65" s="372">
        <v>7.3</v>
      </c>
      <c r="NX65" s="372"/>
      <c r="NY65" s="372">
        <v>3.66</v>
      </c>
      <c r="NZ65" s="372"/>
      <c r="OA65" s="372">
        <v>0</v>
      </c>
      <c r="OB65" s="372"/>
      <c r="OC65" s="71">
        <f t="shared" si="75"/>
        <v>16.21</v>
      </c>
      <c r="OD65" s="71">
        <f t="shared" si="76"/>
        <v>0</v>
      </c>
      <c r="OE65" s="71">
        <v>11.3</v>
      </c>
      <c r="OF65" s="71"/>
      <c r="OG65" s="106">
        <v>0</v>
      </c>
      <c r="OH65" s="71"/>
      <c r="OI65" s="106">
        <v>1.7</v>
      </c>
      <c r="OJ65" s="71"/>
      <c r="OK65" s="71">
        <v>0</v>
      </c>
      <c r="OL65" s="71"/>
      <c r="OM65" s="71">
        <f t="shared" si="77"/>
        <v>13</v>
      </c>
      <c r="ON65" s="71">
        <f t="shared" si="78"/>
        <v>0</v>
      </c>
      <c r="OO65" s="363">
        <v>9.65</v>
      </c>
      <c r="OP65" s="317"/>
      <c r="OQ65" s="363">
        <v>2.72</v>
      </c>
      <c r="OR65" s="317"/>
      <c r="OS65" s="363">
        <v>2.97</v>
      </c>
      <c r="OT65" s="305"/>
      <c r="OU65" s="305">
        <f t="shared" si="101"/>
        <v>12.370000000000001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3"/>
      <c r="D66" s="313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>
        <v>0</v>
      </c>
      <c r="N66" s="67">
        <v>0</v>
      </c>
      <c r="O66" s="71">
        <v>0</v>
      </c>
      <c r="P66" s="67">
        <v>0</v>
      </c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/>
      <c r="Z66" s="67"/>
      <c r="AA66" s="71"/>
      <c r="AB66" s="67"/>
      <c r="AC66" s="67">
        <f t="shared" si="16"/>
        <v>0</v>
      </c>
      <c r="AD66" s="67">
        <f t="shared" si="17"/>
        <v>0</v>
      </c>
      <c r="AE66" s="67"/>
      <c r="AF66" s="67"/>
      <c r="AG66" s="67"/>
      <c r="AH66" s="67"/>
      <c r="AI66" s="106"/>
      <c r="AJ66" s="106"/>
      <c r="AK66" s="350">
        <v>115</v>
      </c>
      <c r="AL66" s="351">
        <v>34.5</v>
      </c>
      <c r="AM66" s="85"/>
      <c r="AN66" s="85"/>
      <c r="AO66" s="339"/>
      <c r="AP66" s="339"/>
      <c r="AQ66" s="339"/>
      <c r="AR66" s="339"/>
      <c r="AS66" s="339"/>
      <c r="AT66" s="339"/>
      <c r="AU66" s="71">
        <f t="shared" si="85"/>
        <v>115</v>
      </c>
      <c r="AV66" s="71">
        <f t="shared" si="86"/>
        <v>34.5</v>
      </c>
      <c r="AW66" s="67"/>
      <c r="AX66" s="67"/>
      <c r="AY66" s="322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>
        <v>26</v>
      </c>
      <c r="BF66" s="67">
        <v>3.7023999999999999</v>
      </c>
      <c r="BG66" s="369">
        <v>16</v>
      </c>
      <c r="BH66" s="370">
        <v>2.2784</v>
      </c>
      <c r="BI66" s="369">
        <v>0</v>
      </c>
      <c r="BJ66" s="370">
        <v>0</v>
      </c>
      <c r="BK66" s="269">
        <v>8</v>
      </c>
      <c r="BL66" s="67">
        <v>1.1392</v>
      </c>
      <c r="BM66" s="67"/>
      <c r="BN66" s="67"/>
      <c r="BO66" s="67"/>
      <c r="BP66" s="67"/>
      <c r="BQ66" s="67"/>
      <c r="BR66" s="67"/>
      <c r="BS66" s="298">
        <f t="shared" si="19"/>
        <v>50</v>
      </c>
      <c r="BT66" s="67">
        <f t="shared" si="20"/>
        <v>7.12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0</v>
      </c>
      <c r="CL66" s="269">
        <v>0</v>
      </c>
      <c r="CM66" s="298">
        <v>10.3</v>
      </c>
      <c r="CN66" s="269">
        <v>3</v>
      </c>
      <c r="CO66" s="67">
        <f t="shared" si="21"/>
        <v>41.2</v>
      </c>
      <c r="CP66" s="67">
        <f t="shared" si="22"/>
        <v>13</v>
      </c>
      <c r="CQ66" s="301">
        <v>247.40625</v>
      </c>
      <c r="CR66" s="301"/>
      <c r="CS66" s="301"/>
      <c r="CT66" s="81"/>
      <c r="CU66" s="360">
        <v>18.556701030927801</v>
      </c>
      <c r="CV66" s="305"/>
      <c r="CW66" s="301">
        <v>63.814432989690701</v>
      </c>
      <c r="CX66" s="81"/>
      <c r="CY66" s="81"/>
      <c r="CZ66" s="81"/>
      <c r="DA66" s="314">
        <f t="shared" si="98"/>
        <v>329.77738402061851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7">
        <v>41.1</v>
      </c>
      <c r="DL66" s="347">
        <v>13.7</v>
      </c>
      <c r="DM66" s="298"/>
      <c r="DN66" s="298"/>
      <c r="DO66" s="347">
        <v>39.869999999999997</v>
      </c>
      <c r="DP66" s="347">
        <v>13.29</v>
      </c>
      <c r="DQ66" s="265"/>
      <c r="DR66" s="265"/>
      <c r="DS66" s="67"/>
      <c r="DT66" s="67"/>
      <c r="DU66" s="340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52">
        <v>43.3</v>
      </c>
      <c r="EH66" s="354">
        <v>10.83</v>
      </c>
      <c r="EI66" s="87">
        <v>257.73</v>
      </c>
      <c r="EJ66" s="87">
        <v>64.430000000000007</v>
      </c>
      <c r="EK66" s="263">
        <v>113.4</v>
      </c>
      <c r="EL66" s="340">
        <v>28.35</v>
      </c>
      <c r="EM66" s="315"/>
      <c r="EN66" s="315"/>
      <c r="EO66" s="315"/>
      <c r="EP66" s="315"/>
      <c r="EQ66" s="67">
        <f t="shared" si="28"/>
        <v>414.43000000000006</v>
      </c>
      <c r="ER66" s="67">
        <f t="shared" si="99"/>
        <v>103.61000000000001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8">
        <v>43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1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7"/>
      <c r="HZ66" s="317"/>
      <c r="IA66" s="89"/>
      <c r="IB66" s="87"/>
      <c r="IC66" s="305">
        <v>4.3</v>
      </c>
      <c r="ID66" s="269">
        <v>1.075</v>
      </c>
      <c r="IE66" s="89"/>
      <c r="IF66" s="89"/>
      <c r="IG66" s="67">
        <f t="shared" si="40"/>
        <v>4.3</v>
      </c>
      <c r="IH66" s="67">
        <f t="shared" si="41"/>
        <v>1.075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8">
        <v>5.15</v>
      </c>
      <c r="JF66" s="348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4.7794999999999996</v>
      </c>
      <c r="JL66" s="269">
        <v>1</v>
      </c>
      <c r="JM66" s="309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4.7794999999999996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9">
        <v>0</v>
      </c>
      <c r="LM66" s="75">
        <v>8.56</v>
      </c>
      <c r="LN66" s="373">
        <v>0</v>
      </c>
      <c r="LO66" s="75">
        <v>4.5759999999999996</v>
      </c>
      <c r="LP66" s="375">
        <v>0</v>
      </c>
      <c r="LQ66" s="130"/>
      <c r="LR66" s="271"/>
      <c r="LS66" s="271"/>
      <c r="LT66" s="271"/>
      <c r="LU66" s="71">
        <f t="shared" si="100"/>
        <v>38.135999999999996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6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3">
        <v>16.940000000000001</v>
      </c>
      <c r="MN66" s="306"/>
      <c r="MO66" s="363">
        <v>11.29</v>
      </c>
      <c r="MP66" s="306"/>
      <c r="MQ66" s="71">
        <f t="shared" si="61"/>
        <v>28.23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5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17">
        <v>4</v>
      </c>
      <c r="NR66" s="317"/>
      <c r="NS66" s="372">
        <v>1</v>
      </c>
      <c r="NT66" s="372"/>
      <c r="NU66" s="372">
        <v>0.25</v>
      </c>
      <c r="NV66" s="372"/>
      <c r="NW66" s="372">
        <v>7.3</v>
      </c>
      <c r="NX66" s="372"/>
      <c r="NY66" s="372">
        <v>3.66</v>
      </c>
      <c r="NZ66" s="372"/>
      <c r="OA66" s="372">
        <v>0</v>
      </c>
      <c r="OB66" s="372"/>
      <c r="OC66" s="71">
        <f t="shared" si="75"/>
        <v>16.21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0.04</v>
      </c>
      <c r="OJ66" s="71"/>
      <c r="OK66" s="71">
        <v>0</v>
      </c>
      <c r="OL66" s="71"/>
      <c r="OM66" s="71">
        <f t="shared" si="77"/>
        <v>11.34</v>
      </c>
      <c r="ON66" s="71">
        <f t="shared" si="78"/>
        <v>0</v>
      </c>
      <c r="OO66" s="363">
        <v>9.65</v>
      </c>
      <c r="OP66" s="317"/>
      <c r="OQ66" s="363">
        <v>2.72</v>
      </c>
      <c r="OR66" s="317"/>
      <c r="OS66" s="363">
        <v>2.97</v>
      </c>
      <c r="OT66" s="305"/>
      <c r="OU66" s="305">
        <f t="shared" si="101"/>
        <v>12.370000000000001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1" customFormat="1" ht="12.75" customHeight="1">
      <c r="A67" s="319" t="s">
        <v>150</v>
      </c>
      <c r="B67" s="84">
        <v>57</v>
      </c>
      <c r="C67" s="313"/>
      <c r="D67" s="313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>
        <v>0</v>
      </c>
      <c r="N67" s="67">
        <v>0</v>
      </c>
      <c r="O67" s="71">
        <v>0</v>
      </c>
      <c r="P67" s="67">
        <v>0</v>
      </c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/>
      <c r="Z67" s="67"/>
      <c r="AA67" s="71"/>
      <c r="AB67" s="67"/>
      <c r="AC67" s="67">
        <f t="shared" si="16"/>
        <v>0</v>
      </c>
      <c r="AD67" s="67">
        <f t="shared" si="17"/>
        <v>0</v>
      </c>
      <c r="AE67" s="67"/>
      <c r="AF67" s="67"/>
      <c r="AG67" s="67"/>
      <c r="AH67" s="67"/>
      <c r="AI67" s="106"/>
      <c r="AJ67" s="106"/>
      <c r="AK67" s="350">
        <v>115</v>
      </c>
      <c r="AL67" s="351">
        <v>34.5</v>
      </c>
      <c r="AM67" s="85"/>
      <c r="AN67" s="85"/>
      <c r="AO67" s="339"/>
      <c r="AP67" s="339"/>
      <c r="AQ67" s="339"/>
      <c r="AR67" s="339"/>
      <c r="AS67" s="339"/>
      <c r="AT67" s="339"/>
      <c r="AU67" s="71">
        <f t="shared" si="85"/>
        <v>115</v>
      </c>
      <c r="AV67" s="71">
        <f t="shared" si="86"/>
        <v>34.5</v>
      </c>
      <c r="AW67" s="67"/>
      <c r="AX67" s="67"/>
      <c r="AY67" s="322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>
        <v>26</v>
      </c>
      <c r="BF67" s="67">
        <v>3.7023999999999999</v>
      </c>
      <c r="BG67" s="369">
        <v>16</v>
      </c>
      <c r="BH67" s="370">
        <v>2.2784</v>
      </c>
      <c r="BI67" s="369">
        <v>0</v>
      </c>
      <c r="BJ67" s="370">
        <v>0</v>
      </c>
      <c r="BK67" s="269">
        <v>8</v>
      </c>
      <c r="BL67" s="67">
        <v>1.1392</v>
      </c>
      <c r="BM67" s="67"/>
      <c r="BN67" s="67"/>
      <c r="BO67" s="67"/>
      <c r="BP67" s="67"/>
      <c r="BQ67" s="67"/>
      <c r="BR67" s="67"/>
      <c r="BS67" s="298">
        <f t="shared" si="19"/>
        <v>50</v>
      </c>
      <c r="BT67" s="67">
        <f t="shared" si="20"/>
        <v>7.12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0</v>
      </c>
      <c r="CL67" s="269">
        <v>0</v>
      </c>
      <c r="CM67" s="298">
        <v>10.3</v>
      </c>
      <c r="CN67" s="269">
        <v>3</v>
      </c>
      <c r="CO67" s="67">
        <f t="shared" si="21"/>
        <v>41.2</v>
      </c>
      <c r="CP67" s="67">
        <f t="shared" si="22"/>
        <v>13</v>
      </c>
      <c r="CQ67" s="301">
        <v>247.40625</v>
      </c>
      <c r="CR67" s="301"/>
      <c r="CS67" s="301"/>
      <c r="CT67" s="81"/>
      <c r="CU67" s="360">
        <v>18.556701030927801</v>
      </c>
      <c r="CV67" s="305"/>
      <c r="CW67" s="301">
        <v>63.814432989690701</v>
      </c>
      <c r="CX67" s="81"/>
      <c r="CY67" s="81"/>
      <c r="CZ67" s="81"/>
      <c r="DA67" s="314">
        <f t="shared" si="98"/>
        <v>329.77738402061851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7">
        <v>41.1</v>
      </c>
      <c r="DL67" s="347">
        <v>13.7</v>
      </c>
      <c r="DM67" s="298"/>
      <c r="DN67" s="298"/>
      <c r="DO67" s="347">
        <v>39.869999999999997</v>
      </c>
      <c r="DP67" s="347">
        <v>13.29</v>
      </c>
      <c r="DQ67" s="265"/>
      <c r="DR67" s="265"/>
      <c r="DS67" s="67"/>
      <c r="DT67" s="67"/>
      <c r="DU67" s="340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52">
        <v>43.3</v>
      </c>
      <c r="EH67" s="354">
        <v>10.83</v>
      </c>
      <c r="EI67" s="87">
        <v>257.73</v>
      </c>
      <c r="EJ67" s="87">
        <v>64.430000000000007</v>
      </c>
      <c r="EK67" s="263">
        <v>113.4</v>
      </c>
      <c r="EL67" s="340">
        <v>28.35</v>
      </c>
      <c r="EM67" s="315"/>
      <c r="EN67" s="315"/>
      <c r="EO67" s="315"/>
      <c r="EP67" s="315"/>
      <c r="EQ67" s="67">
        <f t="shared" si="28"/>
        <v>414.43000000000006</v>
      </c>
      <c r="ER67" s="67">
        <f t="shared" si="99"/>
        <v>103.61000000000001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8">
        <v>43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1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0"/>
      <c r="HZ67" s="320"/>
      <c r="IA67" s="89"/>
      <c r="IB67" s="87"/>
      <c r="IC67" s="356">
        <v>4.3</v>
      </c>
      <c r="ID67" s="269">
        <v>1.075</v>
      </c>
      <c r="IE67" s="89"/>
      <c r="IF67" s="89"/>
      <c r="IG67" s="67">
        <f t="shared" si="40"/>
        <v>4.3</v>
      </c>
      <c r="IH67" s="67">
        <f t="shared" si="41"/>
        <v>1.075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8">
        <v>5.15</v>
      </c>
      <c r="JF67" s="348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4.7794999999999996</v>
      </c>
      <c r="JL67" s="269">
        <v>1</v>
      </c>
      <c r="JM67" s="309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4.7794999999999996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9">
        <v>0</v>
      </c>
      <c r="LM67" s="75">
        <v>8.56</v>
      </c>
      <c r="LN67" s="373">
        <v>0</v>
      </c>
      <c r="LO67" s="75">
        <v>4.5759999999999996</v>
      </c>
      <c r="LP67" s="375">
        <v>0</v>
      </c>
      <c r="LQ67" s="130"/>
      <c r="LR67" s="271"/>
      <c r="LS67" s="271"/>
      <c r="LT67" s="271"/>
      <c r="LU67" s="71">
        <f t="shared" si="100"/>
        <v>38.135999999999996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6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3">
        <v>16.14</v>
      </c>
      <c r="MN67" s="306"/>
      <c r="MO67" s="363">
        <v>10.76</v>
      </c>
      <c r="MP67" s="306"/>
      <c r="MQ67" s="71">
        <f t="shared" si="61"/>
        <v>26.9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5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17">
        <v>4</v>
      </c>
      <c r="NR67" s="317"/>
      <c r="NS67" s="372">
        <v>1</v>
      </c>
      <c r="NT67" s="372"/>
      <c r="NU67" s="372">
        <v>0.25</v>
      </c>
      <c r="NV67" s="372"/>
      <c r="NW67" s="372">
        <v>7.3</v>
      </c>
      <c r="NX67" s="372"/>
      <c r="NY67" s="372">
        <v>3.66</v>
      </c>
      <c r="NZ67" s="372"/>
      <c r="OA67" s="372">
        <v>0</v>
      </c>
      <c r="OB67" s="372"/>
      <c r="OC67" s="71">
        <f t="shared" si="75"/>
        <v>16.21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0.04</v>
      </c>
      <c r="OJ67" s="71"/>
      <c r="OK67" s="71">
        <v>0</v>
      </c>
      <c r="OL67" s="71"/>
      <c r="OM67" s="71">
        <f t="shared" si="77"/>
        <v>11.34</v>
      </c>
      <c r="ON67" s="71">
        <f t="shared" si="78"/>
        <v>0</v>
      </c>
      <c r="OO67" s="363">
        <v>9.2100000000000009</v>
      </c>
      <c r="OP67" s="317"/>
      <c r="OQ67" s="363">
        <v>2.59</v>
      </c>
      <c r="OR67" s="317"/>
      <c r="OS67" s="363">
        <v>2.83</v>
      </c>
      <c r="OT67" s="305"/>
      <c r="OU67" s="305">
        <f t="shared" si="101"/>
        <v>11.8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3"/>
      <c r="D68" s="313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>
        <v>0</v>
      </c>
      <c r="N68" s="67">
        <v>0</v>
      </c>
      <c r="O68" s="71">
        <v>0</v>
      </c>
      <c r="P68" s="67">
        <v>0</v>
      </c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/>
      <c r="Z68" s="67"/>
      <c r="AA68" s="71"/>
      <c r="AB68" s="67"/>
      <c r="AC68" s="67">
        <f t="shared" si="16"/>
        <v>0</v>
      </c>
      <c r="AD68" s="67">
        <f t="shared" si="17"/>
        <v>0</v>
      </c>
      <c r="AE68" s="67"/>
      <c r="AF68" s="67"/>
      <c r="AG68" s="67"/>
      <c r="AH68" s="67"/>
      <c r="AI68" s="106"/>
      <c r="AJ68" s="106"/>
      <c r="AK68" s="350">
        <v>115</v>
      </c>
      <c r="AL68" s="351">
        <v>34.5</v>
      </c>
      <c r="AM68" s="85"/>
      <c r="AN68" s="85"/>
      <c r="AO68" s="339"/>
      <c r="AP68" s="339"/>
      <c r="AQ68" s="339"/>
      <c r="AR68" s="339"/>
      <c r="AS68" s="339"/>
      <c r="AT68" s="339"/>
      <c r="AU68" s="71">
        <f t="shared" si="85"/>
        <v>115</v>
      </c>
      <c r="AV68" s="71">
        <f t="shared" si="86"/>
        <v>34.5</v>
      </c>
      <c r="AW68" s="67"/>
      <c r="AX68" s="67"/>
      <c r="AY68" s="322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>
        <v>26</v>
      </c>
      <c r="BF68" s="67">
        <v>3.7023999999999999</v>
      </c>
      <c r="BG68" s="369">
        <v>16</v>
      </c>
      <c r="BH68" s="370">
        <v>2.2784</v>
      </c>
      <c r="BI68" s="369">
        <v>0</v>
      </c>
      <c r="BJ68" s="370">
        <v>0</v>
      </c>
      <c r="BK68" s="269">
        <v>8</v>
      </c>
      <c r="BL68" s="67">
        <v>1.1392</v>
      </c>
      <c r="BM68" s="67"/>
      <c r="BN68" s="67"/>
      <c r="BO68" s="67"/>
      <c r="BP68" s="67"/>
      <c r="BQ68" s="67"/>
      <c r="BR68" s="67"/>
      <c r="BS68" s="298">
        <f t="shared" si="19"/>
        <v>50</v>
      </c>
      <c r="BT68" s="67">
        <f t="shared" si="20"/>
        <v>7.12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0</v>
      </c>
      <c r="CL68" s="269">
        <v>0</v>
      </c>
      <c r="CM68" s="298">
        <v>10.3</v>
      </c>
      <c r="CN68" s="269">
        <v>3</v>
      </c>
      <c r="CO68" s="67">
        <f t="shared" si="21"/>
        <v>41.2</v>
      </c>
      <c r="CP68" s="67">
        <f t="shared" si="22"/>
        <v>13</v>
      </c>
      <c r="CQ68" s="301">
        <v>247.40625</v>
      </c>
      <c r="CR68" s="301"/>
      <c r="CS68" s="301"/>
      <c r="CT68" s="81"/>
      <c r="CU68" s="360">
        <v>18.556701030927801</v>
      </c>
      <c r="CV68" s="305"/>
      <c r="CW68" s="301">
        <v>63.814432989690701</v>
      </c>
      <c r="CX68" s="81"/>
      <c r="CY68" s="81"/>
      <c r="CZ68" s="81"/>
      <c r="DA68" s="314">
        <f t="shared" si="98"/>
        <v>329.77738402061851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7">
        <v>41.1</v>
      </c>
      <c r="DL68" s="347">
        <v>13.7</v>
      </c>
      <c r="DM68" s="298"/>
      <c r="DN68" s="298"/>
      <c r="DO68" s="347">
        <v>39.869999999999997</v>
      </c>
      <c r="DP68" s="347">
        <v>13.29</v>
      </c>
      <c r="DQ68" s="265"/>
      <c r="DR68" s="265"/>
      <c r="DS68" s="67"/>
      <c r="DT68" s="67"/>
      <c r="DU68" s="340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52">
        <v>43.3</v>
      </c>
      <c r="EH68" s="354">
        <v>10.83</v>
      </c>
      <c r="EI68" s="87">
        <v>257.73</v>
      </c>
      <c r="EJ68" s="87">
        <v>64.430000000000007</v>
      </c>
      <c r="EK68" s="263">
        <v>113.4</v>
      </c>
      <c r="EL68" s="340">
        <v>28.35</v>
      </c>
      <c r="EM68" s="315"/>
      <c r="EN68" s="315"/>
      <c r="EO68" s="315"/>
      <c r="EP68" s="315"/>
      <c r="EQ68" s="67">
        <f t="shared" si="28"/>
        <v>414.43000000000006</v>
      </c>
      <c r="ER68" s="67">
        <f t="shared" si="99"/>
        <v>103.61000000000001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8">
        <v>43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1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7"/>
      <c r="HZ68" s="317"/>
      <c r="IA68" s="89"/>
      <c r="IB68" s="87"/>
      <c r="IC68" s="305">
        <v>4.3</v>
      </c>
      <c r="ID68" s="269">
        <v>1.075</v>
      </c>
      <c r="IE68" s="89"/>
      <c r="IF68" s="89"/>
      <c r="IG68" s="67">
        <f t="shared" si="40"/>
        <v>4.3</v>
      </c>
      <c r="IH68" s="67">
        <f t="shared" si="41"/>
        <v>1.075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8">
        <v>5.15</v>
      </c>
      <c r="JF68" s="348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4.7794999999999996</v>
      </c>
      <c r="JL68" s="269">
        <v>1</v>
      </c>
      <c r="JM68" s="309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4.7794999999999996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9">
        <v>0</v>
      </c>
      <c r="LM68" s="75">
        <v>8.56</v>
      </c>
      <c r="LN68" s="373">
        <v>0</v>
      </c>
      <c r="LO68" s="75">
        <v>4.5759999999999996</v>
      </c>
      <c r="LP68" s="375">
        <v>0</v>
      </c>
      <c r="LQ68" s="130"/>
      <c r="LR68" s="271"/>
      <c r="LS68" s="271"/>
      <c r="LT68" s="271"/>
      <c r="LU68" s="71">
        <f t="shared" si="100"/>
        <v>38.135999999999996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6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3">
        <v>15.26</v>
      </c>
      <c r="MN68" s="306"/>
      <c r="MO68" s="363">
        <v>10.17</v>
      </c>
      <c r="MP68" s="306"/>
      <c r="MQ68" s="71">
        <f t="shared" si="61"/>
        <v>25.43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5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17">
        <v>4</v>
      </c>
      <c r="NR68" s="317"/>
      <c r="NS68" s="372">
        <v>1</v>
      </c>
      <c r="NT68" s="372"/>
      <c r="NU68" s="372">
        <v>0.25</v>
      </c>
      <c r="NV68" s="372"/>
      <c r="NW68" s="372">
        <v>7.3</v>
      </c>
      <c r="NX68" s="372"/>
      <c r="NY68" s="372">
        <v>3.66</v>
      </c>
      <c r="NZ68" s="372"/>
      <c r="OA68" s="372">
        <v>0</v>
      </c>
      <c r="OB68" s="372"/>
      <c r="OC68" s="71">
        <f t="shared" si="75"/>
        <v>16.21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0.04</v>
      </c>
      <c r="OJ68" s="71"/>
      <c r="OK68" s="71">
        <v>0</v>
      </c>
      <c r="OL68" s="71"/>
      <c r="OM68" s="71">
        <f t="shared" si="77"/>
        <v>11.34</v>
      </c>
      <c r="ON68" s="71">
        <f t="shared" si="78"/>
        <v>0</v>
      </c>
      <c r="OO68" s="363">
        <v>9.18</v>
      </c>
      <c r="OP68" s="317"/>
      <c r="OQ68" s="363">
        <v>2.58</v>
      </c>
      <c r="OR68" s="317"/>
      <c r="OS68" s="363">
        <v>2.82</v>
      </c>
      <c r="OT68" s="305"/>
      <c r="OU68" s="305">
        <f t="shared" si="101"/>
        <v>11.76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3"/>
      <c r="D69" s="313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>
        <v>0</v>
      </c>
      <c r="N69" s="67">
        <v>0</v>
      </c>
      <c r="O69" s="71">
        <v>0</v>
      </c>
      <c r="P69" s="67">
        <v>0</v>
      </c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/>
      <c r="Z69" s="67"/>
      <c r="AA69" s="71"/>
      <c r="AB69" s="67"/>
      <c r="AC69" s="67">
        <f t="shared" si="16"/>
        <v>0</v>
      </c>
      <c r="AD69" s="67">
        <f t="shared" si="17"/>
        <v>0</v>
      </c>
      <c r="AE69" s="67"/>
      <c r="AF69" s="67"/>
      <c r="AG69" s="67"/>
      <c r="AH69" s="67"/>
      <c r="AI69" s="106"/>
      <c r="AJ69" s="106"/>
      <c r="AK69" s="350">
        <v>115</v>
      </c>
      <c r="AL69" s="351">
        <v>34.5</v>
      </c>
      <c r="AM69" s="85"/>
      <c r="AN69" s="85"/>
      <c r="AO69" s="339"/>
      <c r="AP69" s="339"/>
      <c r="AQ69" s="339"/>
      <c r="AR69" s="339"/>
      <c r="AS69" s="339"/>
      <c r="AT69" s="339"/>
      <c r="AU69" s="71">
        <f t="shared" si="85"/>
        <v>115</v>
      </c>
      <c r="AV69" s="71">
        <f t="shared" si="86"/>
        <v>34.5</v>
      </c>
      <c r="AW69" s="67"/>
      <c r="AX69" s="67"/>
      <c r="AY69" s="322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>
        <v>26</v>
      </c>
      <c r="BF69" s="67">
        <v>3.7023999999999999</v>
      </c>
      <c r="BG69" s="369">
        <v>16</v>
      </c>
      <c r="BH69" s="370">
        <v>2.2784</v>
      </c>
      <c r="BI69" s="369">
        <v>0</v>
      </c>
      <c r="BJ69" s="370">
        <v>0</v>
      </c>
      <c r="BK69" s="269">
        <v>8</v>
      </c>
      <c r="BL69" s="67">
        <v>1.1392</v>
      </c>
      <c r="BM69" s="67"/>
      <c r="BN69" s="67"/>
      <c r="BO69" s="67"/>
      <c r="BP69" s="67"/>
      <c r="BQ69" s="67"/>
      <c r="BR69" s="67"/>
      <c r="BS69" s="298">
        <f t="shared" si="19"/>
        <v>50</v>
      </c>
      <c r="BT69" s="67">
        <f t="shared" si="20"/>
        <v>7.12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0</v>
      </c>
      <c r="CL69" s="269">
        <v>0</v>
      </c>
      <c r="CM69" s="298">
        <v>10.3</v>
      </c>
      <c r="CN69" s="269">
        <v>3</v>
      </c>
      <c r="CO69" s="67">
        <f t="shared" si="21"/>
        <v>41.2</v>
      </c>
      <c r="CP69" s="67">
        <f t="shared" si="22"/>
        <v>13</v>
      </c>
      <c r="CQ69" s="301">
        <v>247.40625</v>
      </c>
      <c r="CR69" s="301"/>
      <c r="CS69" s="301"/>
      <c r="CT69" s="81"/>
      <c r="CU69" s="360">
        <v>18.556701030927801</v>
      </c>
      <c r="CV69" s="305"/>
      <c r="CW69" s="301">
        <v>63.814432989690701</v>
      </c>
      <c r="CX69" s="81"/>
      <c r="CY69" s="81"/>
      <c r="CZ69" s="81"/>
      <c r="DA69" s="314">
        <f t="shared" si="98"/>
        <v>329.77738402061851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7">
        <v>41.1</v>
      </c>
      <c r="DL69" s="347">
        <v>13.7</v>
      </c>
      <c r="DM69" s="298"/>
      <c r="DN69" s="298"/>
      <c r="DO69" s="347">
        <v>39.869999999999997</v>
      </c>
      <c r="DP69" s="347">
        <v>13.29</v>
      </c>
      <c r="DQ69" s="265"/>
      <c r="DR69" s="265"/>
      <c r="DS69" s="67"/>
      <c r="DT69" s="67"/>
      <c r="DU69" s="340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52">
        <v>43.3</v>
      </c>
      <c r="EH69" s="354">
        <v>10.83</v>
      </c>
      <c r="EI69" s="87">
        <v>257.73</v>
      </c>
      <c r="EJ69" s="87">
        <v>64.430000000000007</v>
      </c>
      <c r="EK69" s="263">
        <v>113.4</v>
      </c>
      <c r="EL69" s="340">
        <v>28.35</v>
      </c>
      <c r="EM69" s="315"/>
      <c r="EN69" s="315"/>
      <c r="EO69" s="315"/>
      <c r="EP69" s="315"/>
      <c r="EQ69" s="67">
        <f t="shared" si="28"/>
        <v>414.43000000000006</v>
      </c>
      <c r="ER69" s="67">
        <f t="shared" si="99"/>
        <v>103.61000000000001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8">
        <v>43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1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7"/>
      <c r="HZ69" s="317"/>
      <c r="IA69" s="89"/>
      <c r="IB69" s="87"/>
      <c r="IC69" s="305">
        <v>4.3</v>
      </c>
      <c r="ID69" s="269">
        <v>1.075</v>
      </c>
      <c r="IE69" s="89"/>
      <c r="IF69" s="89"/>
      <c r="IG69" s="67">
        <f t="shared" si="40"/>
        <v>4.3</v>
      </c>
      <c r="IH69" s="67">
        <f t="shared" si="41"/>
        <v>1.075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8">
        <v>5.15</v>
      </c>
      <c r="JF69" s="348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4.7794999999999996</v>
      </c>
      <c r="JL69" s="269">
        <v>1</v>
      </c>
      <c r="JM69" s="309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4.7794999999999996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9">
        <v>0</v>
      </c>
      <c r="LM69" s="75">
        <v>13.71</v>
      </c>
      <c r="LN69" s="373">
        <v>0</v>
      </c>
      <c r="LO69" s="75">
        <v>5.2789999999999999</v>
      </c>
      <c r="LP69" s="375">
        <v>0</v>
      </c>
      <c r="LQ69" s="130"/>
      <c r="LR69" s="271"/>
      <c r="LS69" s="271"/>
      <c r="LT69" s="271"/>
      <c r="LU69" s="71">
        <f t="shared" si="100"/>
        <v>43.989000000000004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6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3">
        <v>14.3</v>
      </c>
      <c r="MN69" s="306"/>
      <c r="MO69" s="363">
        <v>9.5399999999999991</v>
      </c>
      <c r="MP69" s="306"/>
      <c r="MQ69" s="71">
        <f t="shared" si="61"/>
        <v>23.84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5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17">
        <v>4</v>
      </c>
      <c r="NR69" s="317"/>
      <c r="NS69" s="372">
        <v>1</v>
      </c>
      <c r="NT69" s="372"/>
      <c r="NU69" s="372">
        <v>0.25</v>
      </c>
      <c r="NV69" s="372"/>
      <c r="NW69" s="372">
        <v>7.3</v>
      </c>
      <c r="NX69" s="372"/>
      <c r="NY69" s="372">
        <v>3.66</v>
      </c>
      <c r="NZ69" s="372"/>
      <c r="OA69" s="372">
        <v>0</v>
      </c>
      <c r="OB69" s="372"/>
      <c r="OC69" s="71">
        <f t="shared" si="75"/>
        <v>16.21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0.01</v>
      </c>
      <c r="OJ69" s="71"/>
      <c r="OK69" s="71">
        <v>0</v>
      </c>
      <c r="OL69" s="71"/>
      <c r="OM69" s="71">
        <f t="shared" si="77"/>
        <v>11.31</v>
      </c>
      <c r="ON69" s="71">
        <f t="shared" si="78"/>
        <v>0</v>
      </c>
      <c r="OO69" s="363">
        <v>8.1999999999999993</v>
      </c>
      <c r="OP69" s="317"/>
      <c r="OQ69" s="363">
        <v>2.31</v>
      </c>
      <c r="OR69" s="317"/>
      <c r="OS69" s="363">
        <v>2.52</v>
      </c>
      <c r="OT69" s="305"/>
      <c r="OU69" s="305">
        <f t="shared" si="101"/>
        <v>10.51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3"/>
      <c r="D70" s="313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>
        <v>0</v>
      </c>
      <c r="N70" s="67">
        <v>0</v>
      </c>
      <c r="O70" s="71">
        <v>0</v>
      </c>
      <c r="P70" s="67">
        <v>0</v>
      </c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/>
      <c r="Z70" s="67"/>
      <c r="AA70" s="71"/>
      <c r="AB70" s="67"/>
      <c r="AC70" s="67">
        <f t="shared" si="16"/>
        <v>0</v>
      </c>
      <c r="AD70" s="67">
        <f t="shared" si="17"/>
        <v>0</v>
      </c>
      <c r="AE70" s="67"/>
      <c r="AF70" s="67"/>
      <c r="AG70" s="67"/>
      <c r="AH70" s="67"/>
      <c r="AI70" s="106"/>
      <c r="AJ70" s="106"/>
      <c r="AK70" s="350">
        <v>115</v>
      </c>
      <c r="AL70" s="351">
        <v>34.5</v>
      </c>
      <c r="AM70" s="85"/>
      <c r="AN70" s="85"/>
      <c r="AO70" s="339"/>
      <c r="AP70" s="339"/>
      <c r="AQ70" s="339"/>
      <c r="AR70" s="339"/>
      <c r="AS70" s="339"/>
      <c r="AT70" s="339"/>
      <c r="AU70" s="71">
        <f t="shared" si="85"/>
        <v>115</v>
      </c>
      <c r="AV70" s="71">
        <f t="shared" si="86"/>
        <v>34.5</v>
      </c>
      <c r="AW70" s="67"/>
      <c r="AX70" s="67"/>
      <c r="AY70" s="322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>
        <v>26</v>
      </c>
      <c r="BF70" s="67">
        <v>3.7023999999999999</v>
      </c>
      <c r="BG70" s="369">
        <v>16</v>
      </c>
      <c r="BH70" s="370">
        <v>2.2784</v>
      </c>
      <c r="BI70" s="369">
        <v>0</v>
      </c>
      <c r="BJ70" s="370">
        <v>0</v>
      </c>
      <c r="BK70" s="269">
        <v>8</v>
      </c>
      <c r="BL70" s="67">
        <v>1.1392</v>
      </c>
      <c r="BM70" s="67"/>
      <c r="BN70" s="67"/>
      <c r="BO70" s="67"/>
      <c r="BP70" s="67"/>
      <c r="BQ70" s="67"/>
      <c r="BR70" s="67"/>
      <c r="BS70" s="298">
        <f t="shared" si="19"/>
        <v>50</v>
      </c>
      <c r="BT70" s="67">
        <f t="shared" si="20"/>
        <v>7.12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0</v>
      </c>
      <c r="CL70" s="269">
        <v>0</v>
      </c>
      <c r="CM70" s="298">
        <v>10.3</v>
      </c>
      <c r="CN70" s="269">
        <v>3</v>
      </c>
      <c r="CO70" s="67">
        <f t="shared" si="21"/>
        <v>41.2</v>
      </c>
      <c r="CP70" s="67">
        <f t="shared" si="22"/>
        <v>13</v>
      </c>
      <c r="CQ70" s="301">
        <v>247.40625</v>
      </c>
      <c r="CR70" s="301"/>
      <c r="CS70" s="301"/>
      <c r="CT70" s="81"/>
      <c r="CU70" s="360">
        <v>18.556701030927801</v>
      </c>
      <c r="CV70" s="305"/>
      <c r="CW70" s="301">
        <v>63.814432989690701</v>
      </c>
      <c r="CX70" s="81"/>
      <c r="CY70" s="81"/>
      <c r="CZ70" s="81"/>
      <c r="DA70" s="314">
        <f t="shared" si="98"/>
        <v>329.77738402061851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7">
        <v>41.1</v>
      </c>
      <c r="DL70" s="347">
        <v>13.7</v>
      </c>
      <c r="DM70" s="298"/>
      <c r="DN70" s="298"/>
      <c r="DO70" s="347">
        <v>39.869999999999997</v>
      </c>
      <c r="DP70" s="347">
        <v>13.29</v>
      </c>
      <c r="DQ70" s="265"/>
      <c r="DR70" s="265"/>
      <c r="DS70" s="67"/>
      <c r="DT70" s="67"/>
      <c r="DU70" s="340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52">
        <v>43.3</v>
      </c>
      <c r="EH70" s="354">
        <v>10.83</v>
      </c>
      <c r="EI70" s="87">
        <v>257.73</v>
      </c>
      <c r="EJ70" s="87">
        <v>64.430000000000007</v>
      </c>
      <c r="EK70" s="263">
        <v>113.4</v>
      </c>
      <c r="EL70" s="340">
        <v>28.35</v>
      </c>
      <c r="EM70" s="315"/>
      <c r="EN70" s="315"/>
      <c r="EO70" s="315"/>
      <c r="EP70" s="315"/>
      <c r="EQ70" s="67">
        <f t="shared" si="28"/>
        <v>414.43000000000006</v>
      </c>
      <c r="ER70" s="67">
        <f t="shared" si="99"/>
        <v>103.61000000000001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8">
        <v>43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1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7"/>
      <c r="HZ70" s="317"/>
      <c r="IA70" s="89"/>
      <c r="IB70" s="87"/>
      <c r="IC70" s="305">
        <v>4.3</v>
      </c>
      <c r="ID70" s="269">
        <v>1.075</v>
      </c>
      <c r="IE70" s="89"/>
      <c r="IF70" s="89"/>
      <c r="IG70" s="67">
        <f t="shared" si="40"/>
        <v>4.3</v>
      </c>
      <c r="IH70" s="67">
        <f t="shared" si="41"/>
        <v>1.075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8">
        <v>5.15</v>
      </c>
      <c r="JF70" s="348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4.7794999999999996</v>
      </c>
      <c r="JL70" s="269">
        <v>1</v>
      </c>
      <c r="JM70" s="309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4.7794999999999996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9">
        <v>0</v>
      </c>
      <c r="LM70" s="75">
        <v>18.87</v>
      </c>
      <c r="LN70" s="373">
        <v>0</v>
      </c>
      <c r="LO70" s="75">
        <v>5.9820000000000002</v>
      </c>
      <c r="LP70" s="375">
        <v>0</v>
      </c>
      <c r="LQ70" s="130"/>
      <c r="LR70" s="271"/>
      <c r="LS70" s="271"/>
      <c r="LT70" s="271"/>
      <c r="LU70" s="71">
        <f t="shared" si="100"/>
        <v>49.852000000000004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6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3">
        <v>13.27</v>
      </c>
      <c r="MN70" s="306"/>
      <c r="MO70" s="363">
        <v>8.85</v>
      </c>
      <c r="MP70" s="306"/>
      <c r="MQ70" s="71">
        <f t="shared" si="61"/>
        <v>22.119999999999997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5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17">
        <v>4</v>
      </c>
      <c r="NR70" s="317"/>
      <c r="NS70" s="372">
        <v>1</v>
      </c>
      <c r="NT70" s="372"/>
      <c r="NU70" s="372">
        <v>0.25</v>
      </c>
      <c r="NV70" s="372"/>
      <c r="NW70" s="372">
        <v>7.3</v>
      </c>
      <c r="NX70" s="372"/>
      <c r="NY70" s="372">
        <v>3.66</v>
      </c>
      <c r="NZ70" s="372"/>
      <c r="OA70" s="372">
        <v>0</v>
      </c>
      <c r="OB70" s="372"/>
      <c r="OC70" s="71">
        <f t="shared" si="75"/>
        <v>16.21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0.04</v>
      </c>
      <c r="OJ70" s="71"/>
      <c r="OK70" s="71">
        <v>0</v>
      </c>
      <c r="OL70" s="71"/>
      <c r="OM70" s="71">
        <f t="shared" si="77"/>
        <v>11.34</v>
      </c>
      <c r="ON70" s="71">
        <f t="shared" si="78"/>
        <v>0</v>
      </c>
      <c r="OO70" s="363">
        <v>7.51</v>
      </c>
      <c r="OP70" s="317"/>
      <c r="OQ70" s="363">
        <v>2.12</v>
      </c>
      <c r="OR70" s="317"/>
      <c r="OS70" s="363">
        <v>2.3199999999999998</v>
      </c>
      <c r="OT70" s="305"/>
      <c r="OU70" s="305">
        <f t="shared" si="101"/>
        <v>9.629999999999999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>
        <v>0</v>
      </c>
      <c r="N71" s="67">
        <v>0</v>
      </c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/>
      <c r="Z71" s="74"/>
      <c r="AA71" s="71"/>
      <c r="AB71" s="67"/>
      <c r="AC71" s="74">
        <f t="shared" si="16"/>
        <v>0</v>
      </c>
      <c r="AD71" s="74">
        <f t="shared" si="17"/>
        <v>0</v>
      </c>
      <c r="AE71" s="67"/>
      <c r="AF71" s="67"/>
      <c r="AG71" s="67"/>
      <c r="AH71" s="67"/>
      <c r="AI71" s="114"/>
      <c r="AJ71" s="114"/>
      <c r="AK71" s="350">
        <v>115</v>
      </c>
      <c r="AL71" s="351">
        <v>34.5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115</v>
      </c>
      <c r="AV71" s="70">
        <f t="shared" si="86"/>
        <v>34.5</v>
      </c>
      <c r="AW71" s="74"/>
      <c r="AX71" s="74"/>
      <c r="AY71" s="277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>
        <v>26</v>
      </c>
      <c r="BF71" s="74">
        <v>3.7023999999999999</v>
      </c>
      <c r="BG71" s="361">
        <v>16</v>
      </c>
      <c r="BH71" s="362">
        <v>2.2784</v>
      </c>
      <c r="BI71" s="361">
        <v>0</v>
      </c>
      <c r="BJ71" s="362">
        <v>0</v>
      </c>
      <c r="BK71" s="264">
        <v>8</v>
      </c>
      <c r="BL71" s="74">
        <v>1.1392</v>
      </c>
      <c r="BM71" s="74"/>
      <c r="BN71" s="74"/>
      <c r="BO71" s="74"/>
      <c r="BP71" s="74"/>
      <c r="BQ71" s="74"/>
      <c r="BR71" s="74"/>
      <c r="BS71" s="263">
        <f t="shared" si="19"/>
        <v>50</v>
      </c>
      <c r="BT71" s="74">
        <f t="shared" si="20"/>
        <v>7.12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0</v>
      </c>
      <c r="CL71" s="269">
        <v>0</v>
      </c>
      <c r="CM71" s="298">
        <v>10.3</v>
      </c>
      <c r="CN71" s="269">
        <v>3</v>
      </c>
      <c r="CO71" s="74">
        <f t="shared" si="21"/>
        <v>41.2</v>
      </c>
      <c r="CP71" s="74">
        <f t="shared" si="22"/>
        <v>13</v>
      </c>
      <c r="CQ71" s="300">
        <v>247.40625</v>
      </c>
      <c r="CR71" s="300"/>
      <c r="CS71" s="300"/>
      <c r="CT71" s="274"/>
      <c r="CU71" s="359">
        <v>18.556701030927801</v>
      </c>
      <c r="CV71" s="172"/>
      <c r="CW71" s="301">
        <v>63.814432989690701</v>
      </c>
      <c r="CX71" s="274"/>
      <c r="CY71" s="274"/>
      <c r="CZ71" s="274"/>
      <c r="DA71" s="278">
        <f t="shared" si="98"/>
        <v>329.77738402061851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6">
        <v>41.1</v>
      </c>
      <c r="DL71" s="346">
        <v>13.7</v>
      </c>
      <c r="DM71" s="263"/>
      <c r="DN71" s="263"/>
      <c r="DO71" s="346">
        <v>39.869999999999997</v>
      </c>
      <c r="DP71" s="346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52">
        <v>43.3</v>
      </c>
      <c r="EH71" s="353">
        <v>10.83</v>
      </c>
      <c r="EI71" s="87">
        <v>257.73</v>
      </c>
      <c r="EJ71" s="87">
        <v>64.430000000000007</v>
      </c>
      <c r="EK71" s="263">
        <v>113.4</v>
      </c>
      <c r="EL71" s="266">
        <v>28.35</v>
      </c>
      <c r="EM71" s="267"/>
      <c r="EN71" s="267"/>
      <c r="EO71" s="267"/>
      <c r="EP71" s="267"/>
      <c r="EQ71" s="74">
        <f t="shared" si="28"/>
        <v>414.43000000000006</v>
      </c>
      <c r="ER71" s="74">
        <f t="shared" si="99"/>
        <v>103.61000000000001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7">
        <v>43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/>
      <c r="HZ71" s="303"/>
      <c r="IA71" s="89"/>
      <c r="IB71" s="87"/>
      <c r="IC71" s="172">
        <v>4.3</v>
      </c>
      <c r="ID71" s="269">
        <v>1.075</v>
      </c>
      <c r="IE71" s="184"/>
      <c r="IF71" s="184"/>
      <c r="IG71" s="74">
        <f t="shared" si="40"/>
        <v>4.3</v>
      </c>
      <c r="IH71" s="74">
        <f t="shared" si="41"/>
        <v>1.075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8">
        <v>5.15</v>
      </c>
      <c r="JF71" s="348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9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24.2</v>
      </c>
      <c r="LL71" s="269">
        <v>0</v>
      </c>
      <c r="LM71" s="75">
        <v>24.02</v>
      </c>
      <c r="LN71" s="373">
        <v>0</v>
      </c>
      <c r="LO71" s="75">
        <v>6.5750000000000002</v>
      </c>
      <c r="LP71" s="375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3">
        <v>12.17</v>
      </c>
      <c r="MN71" s="306"/>
      <c r="MO71" s="363">
        <v>8.1199999999999992</v>
      </c>
      <c r="MP71" s="306"/>
      <c r="MQ71" s="70">
        <f t="shared" si="61"/>
        <v>20.29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5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03">
        <v>4</v>
      </c>
      <c r="NR71" s="303"/>
      <c r="NS71" s="270">
        <v>1</v>
      </c>
      <c r="NT71" s="270"/>
      <c r="NU71" s="270">
        <v>0.25</v>
      </c>
      <c r="NV71" s="270"/>
      <c r="NW71" s="270">
        <v>7.3</v>
      </c>
      <c r="NX71" s="270"/>
      <c r="NY71" s="270">
        <v>3.66</v>
      </c>
      <c r="NZ71" s="270"/>
      <c r="OA71" s="270">
        <v>0</v>
      </c>
      <c r="OB71" s="270"/>
      <c r="OC71" s="70">
        <f t="shared" si="75"/>
        <v>16.21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0.08</v>
      </c>
      <c r="OJ71" s="70"/>
      <c r="OK71" s="70">
        <v>0</v>
      </c>
      <c r="OL71" s="70"/>
      <c r="OM71" s="70">
        <f t="shared" si="77"/>
        <v>11.38</v>
      </c>
      <c r="ON71" s="70">
        <f t="shared" si="78"/>
        <v>0</v>
      </c>
      <c r="OO71" s="363">
        <v>7.15</v>
      </c>
      <c r="OP71" s="303"/>
      <c r="OQ71" s="363">
        <v>2.02</v>
      </c>
      <c r="OR71" s="303"/>
      <c r="OS71" s="363">
        <v>2.2000000000000002</v>
      </c>
      <c r="OT71" s="172"/>
      <c r="OU71" s="172">
        <f t="shared" si="101"/>
        <v>9.17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>
        <v>0</v>
      </c>
      <c r="N72" s="67">
        <v>0</v>
      </c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/>
      <c r="Z72" s="74"/>
      <c r="AA72" s="71"/>
      <c r="AB72" s="67"/>
      <c r="AC72" s="74">
        <f t="shared" si="16"/>
        <v>0</v>
      </c>
      <c r="AD72" s="74">
        <f t="shared" si="17"/>
        <v>0</v>
      </c>
      <c r="AE72" s="67"/>
      <c r="AF72" s="67"/>
      <c r="AG72" s="67"/>
      <c r="AH72" s="67"/>
      <c r="AI72" s="114"/>
      <c r="AJ72" s="114"/>
      <c r="AK72" s="350">
        <v>115</v>
      </c>
      <c r="AL72" s="351">
        <v>34.5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115</v>
      </c>
      <c r="AV72" s="70">
        <f t="shared" si="86"/>
        <v>34.5</v>
      </c>
      <c r="AW72" s="74"/>
      <c r="AX72" s="74"/>
      <c r="AY72" s="277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>
        <v>26</v>
      </c>
      <c r="BF72" s="74">
        <v>3.7023999999999999</v>
      </c>
      <c r="BG72" s="361">
        <v>16</v>
      </c>
      <c r="BH72" s="362">
        <v>2.2784</v>
      </c>
      <c r="BI72" s="361">
        <v>0</v>
      </c>
      <c r="BJ72" s="362">
        <v>0</v>
      </c>
      <c r="BK72" s="264">
        <v>8</v>
      </c>
      <c r="BL72" s="74">
        <v>1.1392</v>
      </c>
      <c r="BM72" s="74"/>
      <c r="BN72" s="74"/>
      <c r="BO72" s="74"/>
      <c r="BP72" s="74"/>
      <c r="BQ72" s="74"/>
      <c r="BR72" s="74"/>
      <c r="BS72" s="263">
        <f t="shared" si="19"/>
        <v>50</v>
      </c>
      <c r="BT72" s="74">
        <f t="shared" si="20"/>
        <v>7.12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0</v>
      </c>
      <c r="CL72" s="269">
        <v>0</v>
      </c>
      <c r="CM72" s="298">
        <v>10.3</v>
      </c>
      <c r="CN72" s="269">
        <v>3</v>
      </c>
      <c r="CO72" s="74">
        <f t="shared" si="21"/>
        <v>41.2</v>
      </c>
      <c r="CP72" s="74">
        <f t="shared" si="22"/>
        <v>13</v>
      </c>
      <c r="CQ72" s="300">
        <v>247.40625</v>
      </c>
      <c r="CR72" s="300"/>
      <c r="CS72" s="300"/>
      <c r="CT72" s="274"/>
      <c r="CU72" s="359">
        <v>18.556701030927801</v>
      </c>
      <c r="CV72" s="172"/>
      <c r="CW72" s="301">
        <v>63.814432989690701</v>
      </c>
      <c r="CX72" s="274"/>
      <c r="CY72" s="274"/>
      <c r="CZ72" s="274"/>
      <c r="DA72" s="278">
        <f t="shared" si="98"/>
        <v>329.77738402061851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6">
        <v>41.1</v>
      </c>
      <c r="DL72" s="346">
        <v>13.7</v>
      </c>
      <c r="DM72" s="263"/>
      <c r="DN72" s="263"/>
      <c r="DO72" s="346">
        <v>39.869999999999997</v>
      </c>
      <c r="DP72" s="346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52">
        <v>43.3</v>
      </c>
      <c r="EH72" s="353">
        <v>10.83</v>
      </c>
      <c r="EI72" s="87">
        <v>257.73</v>
      </c>
      <c r="EJ72" s="87">
        <v>64.430000000000007</v>
      </c>
      <c r="EK72" s="263">
        <v>113.4</v>
      </c>
      <c r="EL72" s="266">
        <v>28.35</v>
      </c>
      <c r="EM72" s="267"/>
      <c r="EN72" s="267"/>
      <c r="EO72" s="267"/>
      <c r="EP72" s="267"/>
      <c r="EQ72" s="74">
        <f t="shared" si="28"/>
        <v>414.43000000000006</v>
      </c>
      <c r="ER72" s="74">
        <f t="shared" si="99"/>
        <v>103.61000000000001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7">
        <v>43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/>
      <c r="HZ72" s="303"/>
      <c r="IA72" s="89"/>
      <c r="IB72" s="87"/>
      <c r="IC72" s="172">
        <v>4.3</v>
      </c>
      <c r="ID72" s="269">
        <v>1.075</v>
      </c>
      <c r="IE72" s="184"/>
      <c r="IF72" s="184"/>
      <c r="IG72" s="74">
        <f t="shared" si="40"/>
        <v>4.3</v>
      </c>
      <c r="IH72" s="74">
        <f t="shared" si="41"/>
        <v>1.075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8">
        <v>5.15</v>
      </c>
      <c r="JF72" s="348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9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24.2</v>
      </c>
      <c r="LL72" s="269">
        <v>0</v>
      </c>
      <c r="LM72" s="75">
        <v>24.02</v>
      </c>
      <c r="LN72" s="373">
        <v>0</v>
      </c>
      <c r="LO72" s="75">
        <v>6.5750000000000002</v>
      </c>
      <c r="LP72" s="375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3">
        <v>11.02</v>
      </c>
      <c r="MN72" s="306"/>
      <c r="MO72" s="363">
        <v>7.35</v>
      </c>
      <c r="MP72" s="306"/>
      <c r="MQ72" s="70">
        <f t="shared" si="61"/>
        <v>18.369999999999997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5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03">
        <v>4</v>
      </c>
      <c r="NR72" s="303"/>
      <c r="NS72" s="270">
        <v>1</v>
      </c>
      <c r="NT72" s="270"/>
      <c r="NU72" s="270">
        <v>0.25</v>
      </c>
      <c r="NV72" s="270"/>
      <c r="NW72" s="270">
        <v>6.72</v>
      </c>
      <c r="NX72" s="270"/>
      <c r="NY72" s="270">
        <v>3.37</v>
      </c>
      <c r="NZ72" s="270"/>
      <c r="OA72" s="270">
        <v>0</v>
      </c>
      <c r="OB72" s="270"/>
      <c r="OC72" s="70">
        <f t="shared" si="75"/>
        <v>15.34</v>
      </c>
      <c r="OD72" s="70">
        <f t="shared" si="76"/>
        <v>0</v>
      </c>
      <c r="OE72" s="70">
        <v>8.1999999999999993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8.1999999999999993</v>
      </c>
      <c r="ON72" s="70">
        <f t="shared" si="78"/>
        <v>0</v>
      </c>
      <c r="OO72" s="363">
        <v>6.59</v>
      </c>
      <c r="OP72" s="303"/>
      <c r="OQ72" s="363">
        <v>1.86</v>
      </c>
      <c r="OR72" s="303"/>
      <c r="OS72" s="363">
        <v>2.0299999999999998</v>
      </c>
      <c r="OT72" s="172"/>
      <c r="OU72" s="172">
        <f t="shared" si="101"/>
        <v>8.4499999999999993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>
        <v>0</v>
      </c>
      <c r="N73" s="67">
        <v>0</v>
      </c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/>
      <c r="Z73" s="74"/>
      <c r="AA73" s="71"/>
      <c r="AB73" s="67"/>
      <c r="AC73" s="74">
        <f t="shared" si="16"/>
        <v>0</v>
      </c>
      <c r="AD73" s="74">
        <f t="shared" si="17"/>
        <v>0</v>
      </c>
      <c r="AE73" s="67"/>
      <c r="AF73" s="67"/>
      <c r="AG73" s="67"/>
      <c r="AH73" s="67"/>
      <c r="AI73" s="114"/>
      <c r="AJ73" s="114"/>
      <c r="AK73" s="350">
        <v>115</v>
      </c>
      <c r="AL73" s="351">
        <v>34.5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115</v>
      </c>
      <c r="AV73" s="70">
        <f t="shared" si="86"/>
        <v>34.5</v>
      </c>
      <c r="AW73" s="74"/>
      <c r="AX73" s="74"/>
      <c r="AY73" s="277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>
        <v>26</v>
      </c>
      <c r="BF73" s="74">
        <v>3.7023999999999999</v>
      </c>
      <c r="BG73" s="361">
        <v>16</v>
      </c>
      <c r="BH73" s="362">
        <v>2.2784</v>
      </c>
      <c r="BI73" s="361">
        <v>0</v>
      </c>
      <c r="BJ73" s="362">
        <v>0</v>
      </c>
      <c r="BK73" s="264">
        <v>8</v>
      </c>
      <c r="BL73" s="74">
        <v>1.1392</v>
      </c>
      <c r="BM73" s="74"/>
      <c r="BN73" s="74"/>
      <c r="BO73" s="74"/>
      <c r="BP73" s="74"/>
      <c r="BQ73" s="74"/>
      <c r="BR73" s="74"/>
      <c r="BS73" s="263">
        <f t="shared" si="19"/>
        <v>50</v>
      </c>
      <c r="BT73" s="74">
        <f t="shared" si="20"/>
        <v>7.12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0</v>
      </c>
      <c r="CL73" s="269">
        <v>0</v>
      </c>
      <c r="CM73" s="298">
        <v>10.3</v>
      </c>
      <c r="CN73" s="269">
        <v>3</v>
      </c>
      <c r="CO73" s="74">
        <f t="shared" si="21"/>
        <v>41.2</v>
      </c>
      <c r="CP73" s="74">
        <f t="shared" si="22"/>
        <v>13</v>
      </c>
      <c r="CQ73" s="300">
        <v>247.40625</v>
      </c>
      <c r="CR73" s="300"/>
      <c r="CS73" s="300"/>
      <c r="CT73" s="274"/>
      <c r="CU73" s="359">
        <v>18.556701030927801</v>
      </c>
      <c r="CV73" s="172"/>
      <c r="CW73" s="301">
        <v>63.814432989690701</v>
      </c>
      <c r="CX73" s="274"/>
      <c r="CY73" s="274"/>
      <c r="CZ73" s="274"/>
      <c r="DA73" s="278">
        <f t="shared" si="98"/>
        <v>329.77738402061851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6">
        <v>41.1</v>
      </c>
      <c r="DL73" s="346">
        <v>13.7</v>
      </c>
      <c r="DM73" s="263"/>
      <c r="DN73" s="263"/>
      <c r="DO73" s="346">
        <v>39.869999999999997</v>
      </c>
      <c r="DP73" s="346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52">
        <v>43.3</v>
      </c>
      <c r="EH73" s="353">
        <v>10.83</v>
      </c>
      <c r="EI73" s="87">
        <v>257.73</v>
      </c>
      <c r="EJ73" s="87">
        <v>64.430000000000007</v>
      </c>
      <c r="EK73" s="263">
        <v>113.4</v>
      </c>
      <c r="EL73" s="266">
        <v>28.35</v>
      </c>
      <c r="EM73" s="267"/>
      <c r="EN73" s="267"/>
      <c r="EO73" s="267"/>
      <c r="EP73" s="267"/>
      <c r="EQ73" s="74">
        <f t="shared" si="28"/>
        <v>414.43000000000006</v>
      </c>
      <c r="ER73" s="74">
        <f t="shared" si="99"/>
        <v>103.61000000000001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7">
        <v>43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/>
      <c r="HZ73" s="303"/>
      <c r="IA73" s="89"/>
      <c r="IB73" s="87"/>
      <c r="IC73" s="172">
        <v>4.3</v>
      </c>
      <c r="ID73" s="269">
        <v>1.075</v>
      </c>
      <c r="IE73" s="184"/>
      <c r="IF73" s="184"/>
      <c r="IG73" s="74">
        <f t="shared" si="40"/>
        <v>4.3</v>
      </c>
      <c r="IH73" s="74">
        <f t="shared" si="41"/>
        <v>1.075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8">
        <v>5.15</v>
      </c>
      <c r="JF73" s="348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9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9">
        <v>0</v>
      </c>
      <c r="LM73" s="75">
        <v>24.02</v>
      </c>
      <c r="LN73" s="373">
        <v>0</v>
      </c>
      <c r="LO73" s="75">
        <v>6.5750000000000002</v>
      </c>
      <c r="LP73" s="375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3">
        <v>9.82</v>
      </c>
      <c r="MN73" s="306"/>
      <c r="MO73" s="363">
        <v>6.55</v>
      </c>
      <c r="MP73" s="306"/>
      <c r="MQ73" s="70">
        <f t="shared" si="61"/>
        <v>16.37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5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03">
        <v>4</v>
      </c>
      <c r="NR73" s="303"/>
      <c r="NS73" s="270">
        <v>1</v>
      </c>
      <c r="NT73" s="270"/>
      <c r="NU73" s="270">
        <v>0.25</v>
      </c>
      <c r="NV73" s="270"/>
      <c r="NW73" s="270">
        <v>3.88</v>
      </c>
      <c r="NX73" s="270"/>
      <c r="NY73" s="270">
        <v>1.94</v>
      </c>
      <c r="NZ73" s="270"/>
      <c r="OA73" s="270">
        <v>0</v>
      </c>
      <c r="OB73" s="270"/>
      <c r="OC73" s="70">
        <f t="shared" si="75"/>
        <v>11.069999999999999</v>
      </c>
      <c r="OD73" s="70">
        <f t="shared" si="76"/>
        <v>0</v>
      </c>
      <c r="OE73" s="70">
        <v>6.21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6.21</v>
      </c>
      <c r="ON73" s="70">
        <f t="shared" si="78"/>
        <v>0</v>
      </c>
      <c r="OO73" s="363">
        <v>5.41</v>
      </c>
      <c r="OP73" s="303"/>
      <c r="OQ73" s="363">
        <v>1.52</v>
      </c>
      <c r="OR73" s="303"/>
      <c r="OS73" s="363">
        <v>1.66</v>
      </c>
      <c r="OT73" s="172"/>
      <c r="OU73" s="172">
        <f t="shared" si="101"/>
        <v>6.93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>
        <v>0</v>
      </c>
      <c r="N74" s="67">
        <v>0</v>
      </c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/>
      <c r="Z74" s="74"/>
      <c r="AA74" s="71"/>
      <c r="AB74" s="67"/>
      <c r="AC74" s="74">
        <f t="shared" si="16"/>
        <v>0</v>
      </c>
      <c r="AD74" s="74">
        <f t="shared" si="17"/>
        <v>0</v>
      </c>
      <c r="AE74" s="67"/>
      <c r="AF74" s="67"/>
      <c r="AG74" s="67"/>
      <c r="AH74" s="67"/>
      <c r="AI74" s="114"/>
      <c r="AJ74" s="114"/>
      <c r="AK74" s="350">
        <v>115</v>
      </c>
      <c r="AL74" s="351">
        <v>34.5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115</v>
      </c>
      <c r="AV74" s="70">
        <f t="shared" si="86"/>
        <v>34.5</v>
      </c>
      <c r="AW74" s="74"/>
      <c r="AX74" s="74"/>
      <c r="AY74" s="277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>
        <v>26</v>
      </c>
      <c r="BF74" s="74">
        <v>3.7023999999999999</v>
      </c>
      <c r="BG74" s="361">
        <v>16</v>
      </c>
      <c r="BH74" s="362">
        <v>2.2784</v>
      </c>
      <c r="BI74" s="361">
        <v>0</v>
      </c>
      <c r="BJ74" s="362">
        <v>0</v>
      </c>
      <c r="BK74" s="264">
        <v>8</v>
      </c>
      <c r="BL74" s="74">
        <v>1.1392</v>
      </c>
      <c r="BM74" s="74"/>
      <c r="BN74" s="74"/>
      <c r="BO74" s="74"/>
      <c r="BP74" s="74"/>
      <c r="BQ74" s="74"/>
      <c r="BR74" s="74"/>
      <c r="BS74" s="263">
        <f t="shared" si="19"/>
        <v>50</v>
      </c>
      <c r="BT74" s="74">
        <f t="shared" si="20"/>
        <v>7.12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0</v>
      </c>
      <c r="CL74" s="269">
        <v>0</v>
      </c>
      <c r="CM74" s="298">
        <v>10.3</v>
      </c>
      <c r="CN74" s="269">
        <v>3</v>
      </c>
      <c r="CO74" s="74">
        <f t="shared" si="21"/>
        <v>41.2</v>
      </c>
      <c r="CP74" s="74">
        <f t="shared" si="22"/>
        <v>13</v>
      </c>
      <c r="CQ74" s="300">
        <v>247.40625</v>
      </c>
      <c r="CR74" s="300"/>
      <c r="CS74" s="300"/>
      <c r="CT74" s="274"/>
      <c r="CU74" s="359">
        <v>18.556701030927801</v>
      </c>
      <c r="CV74" s="172"/>
      <c r="CW74" s="301">
        <v>63.814432989690701</v>
      </c>
      <c r="CX74" s="274"/>
      <c r="CY74" s="274"/>
      <c r="CZ74" s="274"/>
      <c r="DA74" s="278">
        <f t="shared" si="98"/>
        <v>329.77738402061851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6">
        <v>41.1</v>
      </c>
      <c r="DL74" s="346">
        <v>13.7</v>
      </c>
      <c r="DM74" s="263"/>
      <c r="DN74" s="263"/>
      <c r="DO74" s="346">
        <v>39.869999999999997</v>
      </c>
      <c r="DP74" s="346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52">
        <v>43.3</v>
      </c>
      <c r="EH74" s="353">
        <v>10.83</v>
      </c>
      <c r="EI74" s="87">
        <v>257.73</v>
      </c>
      <c r="EJ74" s="87">
        <v>64.430000000000007</v>
      </c>
      <c r="EK74" s="263">
        <v>113.4</v>
      </c>
      <c r="EL74" s="266">
        <v>28.35</v>
      </c>
      <c r="EM74" s="267"/>
      <c r="EN74" s="267"/>
      <c r="EO74" s="267"/>
      <c r="EP74" s="267"/>
      <c r="EQ74" s="74">
        <f t="shared" si="28"/>
        <v>414.43000000000006</v>
      </c>
      <c r="ER74" s="74">
        <f t="shared" si="99"/>
        <v>103.61000000000001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7">
        <v>43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/>
      <c r="HZ74" s="303"/>
      <c r="IA74" s="89"/>
      <c r="IB74" s="87"/>
      <c r="IC74" s="172">
        <v>4.3</v>
      </c>
      <c r="ID74" s="269">
        <v>1.075</v>
      </c>
      <c r="IE74" s="184"/>
      <c r="IF74" s="184"/>
      <c r="IG74" s="74">
        <f t="shared" si="40"/>
        <v>4.3</v>
      </c>
      <c r="IH74" s="74">
        <f t="shared" si="41"/>
        <v>1.075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8">
        <v>5.15</v>
      </c>
      <c r="JF74" s="348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9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9">
        <v>0</v>
      </c>
      <c r="LM74" s="75">
        <v>24.02</v>
      </c>
      <c r="LN74" s="373">
        <v>0</v>
      </c>
      <c r="LO74" s="75">
        <v>6.5750000000000002</v>
      </c>
      <c r="LP74" s="375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3">
        <v>8.6</v>
      </c>
      <c r="MN74" s="306"/>
      <c r="MO74" s="363">
        <v>5.73</v>
      </c>
      <c r="MP74" s="306"/>
      <c r="MQ74" s="70">
        <f t="shared" si="61"/>
        <v>14.33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5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03">
        <v>4</v>
      </c>
      <c r="NR74" s="303"/>
      <c r="NS74" s="270">
        <v>1</v>
      </c>
      <c r="NT74" s="270"/>
      <c r="NU74" s="270">
        <v>0.25</v>
      </c>
      <c r="NV74" s="270"/>
      <c r="NW74" s="270">
        <v>3.31</v>
      </c>
      <c r="NX74" s="270"/>
      <c r="NY74" s="270">
        <v>1.66</v>
      </c>
      <c r="NZ74" s="270"/>
      <c r="OA74" s="270">
        <v>0</v>
      </c>
      <c r="OB74" s="270"/>
      <c r="OC74" s="70">
        <f t="shared" si="75"/>
        <v>10.220000000000001</v>
      </c>
      <c r="OD74" s="70">
        <f t="shared" si="76"/>
        <v>0</v>
      </c>
      <c r="OE74" s="70">
        <v>5.64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5.64</v>
      </c>
      <c r="ON74" s="70">
        <f t="shared" si="78"/>
        <v>0</v>
      </c>
      <c r="OO74" s="363">
        <v>4.96</v>
      </c>
      <c r="OP74" s="303"/>
      <c r="OQ74" s="363">
        <v>1.4</v>
      </c>
      <c r="OR74" s="303"/>
      <c r="OS74" s="363">
        <v>1.52</v>
      </c>
      <c r="OT74" s="172"/>
      <c r="OU74" s="172">
        <f t="shared" si="101"/>
        <v>6.3599999999999994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>
        <v>0</v>
      </c>
      <c r="N75" s="67">
        <v>0</v>
      </c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/>
      <c r="Z75" s="74"/>
      <c r="AA75" s="71"/>
      <c r="AB75" s="67"/>
      <c r="AC75" s="74">
        <f t="shared" si="16"/>
        <v>0</v>
      </c>
      <c r="AD75" s="74">
        <f t="shared" si="17"/>
        <v>0</v>
      </c>
      <c r="AE75" s="67"/>
      <c r="AF75" s="67"/>
      <c r="AG75" s="67"/>
      <c r="AH75" s="67"/>
      <c r="AI75" s="114"/>
      <c r="AJ75" s="114"/>
      <c r="AK75" s="350">
        <v>115</v>
      </c>
      <c r="AL75" s="351">
        <v>34.5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34.5</v>
      </c>
      <c r="AW75" s="74"/>
      <c r="AX75" s="74"/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>
        <v>32</v>
      </c>
      <c r="BF75" s="74">
        <v>4.5568</v>
      </c>
      <c r="BG75" s="361">
        <v>10</v>
      </c>
      <c r="BH75" s="362">
        <v>1.4239999999999999</v>
      </c>
      <c r="BI75" s="361">
        <v>0</v>
      </c>
      <c r="BJ75" s="362">
        <v>0</v>
      </c>
      <c r="BK75" s="264">
        <v>8</v>
      </c>
      <c r="BL75" s="74">
        <v>1.1392</v>
      </c>
      <c r="BM75" s="74"/>
      <c r="BN75" s="74"/>
      <c r="BO75" s="74"/>
      <c r="BP75" s="74"/>
      <c r="BQ75" s="74"/>
      <c r="BR75" s="74"/>
      <c r="BS75" s="263">
        <f t="shared" si="19"/>
        <v>50</v>
      </c>
      <c r="BT75" s="74">
        <f t="shared" si="20"/>
        <v>7.12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8</v>
      </c>
      <c r="CL75" s="269">
        <v>2</v>
      </c>
      <c r="CM75" s="298">
        <v>10.3</v>
      </c>
      <c r="CN75" s="269">
        <v>3</v>
      </c>
      <c r="CO75" s="74">
        <f t="shared" si="21"/>
        <v>49.2</v>
      </c>
      <c r="CP75" s="74">
        <f t="shared" si="22"/>
        <v>15</v>
      </c>
      <c r="CQ75" s="300">
        <v>247.40625</v>
      </c>
      <c r="CR75" s="300"/>
      <c r="CS75" s="300"/>
      <c r="CT75" s="274"/>
      <c r="CU75" s="359">
        <v>18.556701030927801</v>
      </c>
      <c r="CV75" s="172"/>
      <c r="CW75" s="301">
        <v>63.814432989690701</v>
      </c>
      <c r="CX75" s="274"/>
      <c r="CY75" s="274"/>
      <c r="CZ75" s="274"/>
      <c r="DA75" s="278">
        <f t="shared" si="98"/>
        <v>329.77738402061851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6">
        <v>41.1</v>
      </c>
      <c r="DL75" s="346">
        <v>13.7</v>
      </c>
      <c r="DM75" s="263"/>
      <c r="DN75" s="263"/>
      <c r="DO75" s="346">
        <v>39.869999999999997</v>
      </c>
      <c r="DP75" s="346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52">
        <v>43.3</v>
      </c>
      <c r="EH75" s="353">
        <v>10.83</v>
      </c>
      <c r="EI75" s="87">
        <v>257.73</v>
      </c>
      <c r="EJ75" s="87">
        <v>64.430000000000007</v>
      </c>
      <c r="EK75" s="263">
        <v>113.4</v>
      </c>
      <c r="EL75" s="266">
        <v>28.35</v>
      </c>
      <c r="EM75" s="267"/>
      <c r="EN75" s="267"/>
      <c r="EO75" s="267"/>
      <c r="EP75" s="267"/>
      <c r="EQ75" s="74">
        <f t="shared" si="28"/>
        <v>414.43000000000006</v>
      </c>
      <c r="ER75" s="74">
        <f t="shared" si="99"/>
        <v>103.61000000000001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7">
        <v>43</v>
      </c>
      <c r="FB75" s="268">
        <v>0</v>
      </c>
      <c r="FC75" s="106">
        <v>28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/>
      <c r="HZ75" s="303"/>
      <c r="IA75" s="89"/>
      <c r="IB75" s="87"/>
      <c r="IC75" s="172">
        <v>4.3</v>
      </c>
      <c r="ID75" s="269">
        <v>1.075</v>
      </c>
      <c r="IE75" s="184"/>
      <c r="IF75" s="184"/>
      <c r="IG75" s="74">
        <f t="shared" si="40"/>
        <v>4.3</v>
      </c>
      <c r="IH75" s="74">
        <f t="shared" si="41"/>
        <v>1.075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8">
        <v>5.15</v>
      </c>
      <c r="JF75" s="348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9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73">
        <v>0</v>
      </c>
      <c r="LO75" s="75">
        <v>6.5750000000000002</v>
      </c>
      <c r="LP75" s="375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3">
        <v>7.36</v>
      </c>
      <c r="MN75" s="306"/>
      <c r="MO75" s="363">
        <v>4.91</v>
      </c>
      <c r="MP75" s="306"/>
      <c r="MQ75" s="70">
        <f t="shared" si="61"/>
        <v>12.27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5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03">
        <v>4</v>
      </c>
      <c r="NR75" s="303"/>
      <c r="NS75" s="270">
        <v>1</v>
      </c>
      <c r="NT75" s="270"/>
      <c r="NU75" s="270">
        <v>0.25</v>
      </c>
      <c r="NV75" s="270"/>
      <c r="NW75" s="270">
        <v>2.5499999999999998</v>
      </c>
      <c r="NX75" s="270"/>
      <c r="NY75" s="270">
        <v>1.28</v>
      </c>
      <c r="NZ75" s="270"/>
      <c r="OA75" s="270">
        <v>0</v>
      </c>
      <c r="OB75" s="270"/>
      <c r="OC75" s="70">
        <f t="shared" si="75"/>
        <v>9.08</v>
      </c>
      <c r="OD75" s="70">
        <f t="shared" si="76"/>
        <v>0</v>
      </c>
      <c r="OE75" s="70">
        <v>6.26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6.26</v>
      </c>
      <c r="ON75" s="70">
        <f t="shared" si="78"/>
        <v>0</v>
      </c>
      <c r="OO75" s="363">
        <v>4.37</v>
      </c>
      <c r="OP75" s="303"/>
      <c r="OQ75" s="363">
        <v>1.23</v>
      </c>
      <c r="OR75" s="303"/>
      <c r="OS75" s="363">
        <v>1.35</v>
      </c>
      <c r="OT75" s="172"/>
      <c r="OU75" s="172">
        <f t="shared" si="101"/>
        <v>5.6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>
        <v>0</v>
      </c>
      <c r="N76" s="67">
        <v>0</v>
      </c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/>
      <c r="Z76" s="74"/>
      <c r="AA76" s="71"/>
      <c r="AB76" s="67"/>
      <c r="AC76" s="74">
        <f t="shared" ref="AC76:AC106" si="119">Y76+AA76</f>
        <v>0</v>
      </c>
      <c r="AD76" s="74">
        <f t="shared" ref="AD76:AD106" si="120">Z76+AB76</f>
        <v>0</v>
      </c>
      <c r="AE76" s="67"/>
      <c r="AF76" s="67"/>
      <c r="AG76" s="67"/>
      <c r="AH76" s="67"/>
      <c r="AI76" s="114"/>
      <c r="AJ76" s="114"/>
      <c r="AK76" s="350">
        <v>115</v>
      </c>
      <c r="AL76" s="351">
        <v>34.5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115</v>
      </c>
      <c r="AV76" s="70">
        <f t="shared" si="105"/>
        <v>34.5</v>
      </c>
      <c r="AW76" s="74"/>
      <c r="AX76" s="74"/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>
        <v>32</v>
      </c>
      <c r="BF76" s="74">
        <v>4.5568</v>
      </c>
      <c r="BG76" s="361">
        <v>10</v>
      </c>
      <c r="BH76" s="362">
        <v>1.4239999999999999</v>
      </c>
      <c r="BI76" s="361">
        <v>0</v>
      </c>
      <c r="BJ76" s="362">
        <v>0</v>
      </c>
      <c r="BK76" s="264">
        <v>8</v>
      </c>
      <c r="BL76" s="74">
        <v>1.1392</v>
      </c>
      <c r="BM76" s="74"/>
      <c r="BN76" s="74"/>
      <c r="BO76" s="74"/>
      <c r="BP76" s="74"/>
      <c r="BQ76" s="74"/>
      <c r="BR76" s="74"/>
      <c r="BS76" s="263">
        <f t="shared" ref="BS76:BS106" si="121">BE76+BG76+BI76+BK76+BM76+BO76+BQ76</f>
        <v>50</v>
      </c>
      <c r="BT76" s="74">
        <f t="shared" ref="BT76:BT106" si="122">BF76+BH76+BJ76+BL76+BN76+BP76+BR76</f>
        <v>7.12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8</v>
      </c>
      <c r="CL76" s="269">
        <v>2</v>
      </c>
      <c r="CM76" s="298">
        <v>10.3</v>
      </c>
      <c r="CN76" s="269">
        <v>3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00">
        <v>247.40625</v>
      </c>
      <c r="CR76" s="300"/>
      <c r="CS76" s="300"/>
      <c r="CT76" s="274"/>
      <c r="CU76" s="359">
        <v>18.556701030927801</v>
      </c>
      <c r="CV76" s="172"/>
      <c r="CW76" s="301">
        <v>63.814432989690701</v>
      </c>
      <c r="CX76" s="274"/>
      <c r="CY76" s="274"/>
      <c r="CZ76" s="274"/>
      <c r="DA76" s="278">
        <f t="shared" ref="DA76:DA106" si="125">CQ76+CS76+CU76+CW76+CY76</f>
        <v>329.77738402061851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6">
        <v>41.1</v>
      </c>
      <c r="DL76" s="346">
        <v>13.7</v>
      </c>
      <c r="DM76" s="263"/>
      <c r="DN76" s="263"/>
      <c r="DO76" s="346">
        <v>39.869999999999997</v>
      </c>
      <c r="DP76" s="346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52">
        <v>43.3</v>
      </c>
      <c r="EH76" s="353">
        <v>10.83</v>
      </c>
      <c r="EI76" s="87">
        <v>257.73</v>
      </c>
      <c r="EJ76" s="87">
        <v>64.430000000000007</v>
      </c>
      <c r="EK76" s="263">
        <v>113.4</v>
      </c>
      <c r="EL76" s="266">
        <v>28.35</v>
      </c>
      <c r="EM76" s="267"/>
      <c r="EN76" s="267"/>
      <c r="EO76" s="267"/>
      <c r="EP76" s="267"/>
      <c r="EQ76" s="74">
        <f t="shared" ref="EQ76:EQ106" si="130">EE76+EG76+EI76+EK76+EM76+EO76</f>
        <v>414.43000000000006</v>
      </c>
      <c r="ER76" s="74">
        <f t="shared" ref="ER76:ER106" si="131">EF76+EH76+EJ76+EL76</f>
        <v>103.61000000000001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7">
        <v>43</v>
      </c>
      <c r="FB76" s="268">
        <v>0</v>
      </c>
      <c r="FC76" s="106">
        <v>28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/>
      <c r="HZ76" s="303"/>
      <c r="IA76" s="89"/>
      <c r="IB76" s="87"/>
      <c r="IC76" s="172">
        <v>4.3</v>
      </c>
      <c r="ID76" s="269">
        <v>1.075</v>
      </c>
      <c r="IE76" s="184"/>
      <c r="IF76" s="184"/>
      <c r="IG76" s="74">
        <f t="shared" ref="IG76:IG106" si="142">HW76+HY76+IA76+IC76+IE76</f>
        <v>4.3</v>
      </c>
      <c r="IH76" s="74">
        <f t="shared" ref="IH76:IH106" si="143">HX76+HZ76+IB76+ID76+IF76</f>
        <v>1.075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8">
        <v>5.15</v>
      </c>
      <c r="JF76" s="348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9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73">
        <v>0</v>
      </c>
      <c r="LO76" s="75">
        <v>6.5750000000000002</v>
      </c>
      <c r="LP76" s="375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3">
        <v>6.13</v>
      </c>
      <c r="MN76" s="306"/>
      <c r="MO76" s="363">
        <v>4.08</v>
      </c>
      <c r="MP76" s="306"/>
      <c r="MQ76" s="70">
        <f t="shared" ref="MQ76:MQ106" si="165">MM76+MO76</f>
        <v>10.210000000000001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5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03">
        <v>4</v>
      </c>
      <c r="NR76" s="303"/>
      <c r="NS76" s="270">
        <v>1</v>
      </c>
      <c r="NT76" s="270"/>
      <c r="NU76" s="270">
        <v>0.25</v>
      </c>
      <c r="NV76" s="270"/>
      <c r="NW76" s="270">
        <v>1.3</v>
      </c>
      <c r="NX76" s="270"/>
      <c r="NY76" s="270">
        <v>0.65</v>
      </c>
      <c r="NZ76" s="270"/>
      <c r="OA76" s="270">
        <v>0</v>
      </c>
      <c r="OB76" s="270"/>
      <c r="OC76" s="70">
        <f t="shared" ref="OC76:OC106" si="179">NS76+NU76+NW76+OA76+NQ76+NY76</f>
        <v>7.2</v>
      </c>
      <c r="OD76" s="70">
        <f t="shared" ref="OD76:OD106" si="180">NT76+NV76+NX76+OB76+NR76+NZ76</f>
        <v>0</v>
      </c>
      <c r="OE76" s="70">
        <v>6.16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6.16</v>
      </c>
      <c r="ON76" s="70">
        <f t="shared" ref="ON76:ON106" si="182">OF76+OH76+OJ76+OL76</f>
        <v>0</v>
      </c>
      <c r="OO76" s="363">
        <v>3.63</v>
      </c>
      <c r="OP76" s="303"/>
      <c r="OQ76" s="363">
        <v>1.02</v>
      </c>
      <c r="OR76" s="303"/>
      <c r="OS76" s="363">
        <v>1.1200000000000001</v>
      </c>
      <c r="OT76" s="172"/>
      <c r="OU76" s="172">
        <f t="shared" ref="OU76:OU106" si="183">OO76+OQ76</f>
        <v>4.6500000000000004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>
        <v>0</v>
      </c>
      <c r="N77" s="67">
        <v>0</v>
      </c>
      <c r="O77" s="71">
        <v>0</v>
      </c>
      <c r="P77" s="67">
        <v>0</v>
      </c>
      <c r="Q77" s="114">
        <v>5.15</v>
      </c>
      <c r="R77" s="74">
        <v>1.03</v>
      </c>
      <c r="S77" s="263"/>
      <c r="T77" s="263"/>
      <c r="U77" s="74"/>
      <c r="V77" s="74"/>
      <c r="W77" s="74">
        <f t="shared" si="117"/>
        <v>5.15</v>
      </c>
      <c r="X77" s="74">
        <f t="shared" si="118"/>
        <v>1.03</v>
      </c>
      <c r="Y77" s="74"/>
      <c r="Z77" s="74"/>
      <c r="AA77" s="71"/>
      <c r="AB77" s="67"/>
      <c r="AC77" s="74">
        <f t="shared" si="119"/>
        <v>0</v>
      </c>
      <c r="AD77" s="74">
        <f t="shared" si="120"/>
        <v>0</v>
      </c>
      <c r="AE77" s="67"/>
      <c r="AF77" s="67"/>
      <c r="AG77" s="67"/>
      <c r="AH77" s="67"/>
      <c r="AI77" s="114"/>
      <c r="AJ77" s="114"/>
      <c r="AK77" s="350">
        <v>115</v>
      </c>
      <c r="AL77" s="351">
        <v>34.5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115</v>
      </c>
      <c r="AV77" s="70">
        <f t="shared" si="105"/>
        <v>34.5</v>
      </c>
      <c r="AW77" s="74"/>
      <c r="AX77" s="74"/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>
        <v>32</v>
      </c>
      <c r="BF77" s="74">
        <v>4.5568</v>
      </c>
      <c r="BG77" s="361">
        <v>10</v>
      </c>
      <c r="BH77" s="362">
        <v>1.4239999999999999</v>
      </c>
      <c r="BI77" s="361">
        <v>0</v>
      </c>
      <c r="BJ77" s="362">
        <v>0</v>
      </c>
      <c r="BK77" s="264">
        <v>8</v>
      </c>
      <c r="BL77" s="74">
        <v>1.1392</v>
      </c>
      <c r="BM77" s="74"/>
      <c r="BN77" s="74"/>
      <c r="BO77" s="74"/>
      <c r="BP77" s="74"/>
      <c r="BQ77" s="74"/>
      <c r="BR77" s="74"/>
      <c r="BS77" s="263">
        <f t="shared" si="121"/>
        <v>50</v>
      </c>
      <c r="BT77" s="74">
        <f t="shared" si="122"/>
        <v>7.12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8</v>
      </c>
      <c r="CL77" s="269">
        <v>2</v>
      </c>
      <c r="CM77" s="298">
        <v>10.3</v>
      </c>
      <c r="CN77" s="269">
        <v>3</v>
      </c>
      <c r="CO77" s="74">
        <f t="shared" si="123"/>
        <v>49.2</v>
      </c>
      <c r="CP77" s="74">
        <f t="shared" si="124"/>
        <v>15</v>
      </c>
      <c r="CQ77" s="300">
        <v>247.40625</v>
      </c>
      <c r="CR77" s="300"/>
      <c r="CS77" s="300"/>
      <c r="CT77" s="274"/>
      <c r="CU77" s="359">
        <v>18.556701030927801</v>
      </c>
      <c r="CV77" s="172"/>
      <c r="CW77" s="301">
        <v>63.814432989690701</v>
      </c>
      <c r="CX77" s="274"/>
      <c r="CY77" s="274"/>
      <c r="CZ77" s="274"/>
      <c r="DA77" s="278">
        <f t="shared" si="125"/>
        <v>329.77738402061851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6">
        <v>41.1</v>
      </c>
      <c r="DL77" s="346">
        <v>13.7</v>
      </c>
      <c r="DM77" s="263"/>
      <c r="DN77" s="263"/>
      <c r="DO77" s="346">
        <v>39.869999999999997</v>
      </c>
      <c r="DP77" s="346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52">
        <v>43.3</v>
      </c>
      <c r="EH77" s="353">
        <v>10.83</v>
      </c>
      <c r="EI77" s="87">
        <v>257.73</v>
      </c>
      <c r="EJ77" s="87">
        <v>64.430000000000007</v>
      </c>
      <c r="EK77" s="263">
        <v>113.4</v>
      </c>
      <c r="EL77" s="266">
        <v>28.35</v>
      </c>
      <c r="EM77" s="267"/>
      <c r="EN77" s="267"/>
      <c r="EO77" s="267"/>
      <c r="EP77" s="267"/>
      <c r="EQ77" s="74">
        <f t="shared" si="130"/>
        <v>414.43000000000006</v>
      </c>
      <c r="ER77" s="74">
        <f t="shared" si="131"/>
        <v>103.61000000000001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7">
        <v>43</v>
      </c>
      <c r="FB77" s="268">
        <v>0</v>
      </c>
      <c r="FC77" s="106">
        <v>28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/>
      <c r="HZ77" s="303"/>
      <c r="IA77" s="89"/>
      <c r="IB77" s="87"/>
      <c r="IC77" s="172">
        <v>4.3</v>
      </c>
      <c r="ID77" s="269">
        <v>1.075</v>
      </c>
      <c r="IE77" s="184"/>
      <c r="IF77" s="184"/>
      <c r="IG77" s="74">
        <f t="shared" si="142"/>
        <v>4.3</v>
      </c>
      <c r="IH77" s="74">
        <f t="shared" si="143"/>
        <v>1.075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8">
        <v>5.15</v>
      </c>
      <c r="JF77" s="348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9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73">
        <v>0</v>
      </c>
      <c r="LO77" s="75">
        <v>6.5750000000000002</v>
      </c>
      <c r="LP77" s="375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3">
        <v>4.9000000000000004</v>
      </c>
      <c r="MN77" s="306"/>
      <c r="MO77" s="363">
        <v>3.27</v>
      </c>
      <c r="MP77" s="306"/>
      <c r="MQ77" s="70">
        <f t="shared" si="165"/>
        <v>8.17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5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03">
        <v>4</v>
      </c>
      <c r="NR77" s="303"/>
      <c r="NS77" s="270">
        <v>1</v>
      </c>
      <c r="NT77" s="270"/>
      <c r="NU77" s="270">
        <v>0.25</v>
      </c>
      <c r="NV77" s="270"/>
      <c r="NW77" s="270">
        <v>0.59</v>
      </c>
      <c r="NX77" s="270"/>
      <c r="NY77" s="270">
        <v>0.28999999999999998</v>
      </c>
      <c r="NZ77" s="270"/>
      <c r="OA77" s="270">
        <v>0</v>
      </c>
      <c r="OB77" s="270"/>
      <c r="OC77" s="70">
        <f t="shared" si="179"/>
        <v>6.13</v>
      </c>
      <c r="OD77" s="70">
        <f t="shared" si="180"/>
        <v>0</v>
      </c>
      <c r="OE77" s="70">
        <v>4.26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4.26</v>
      </c>
      <c r="ON77" s="70">
        <f t="shared" si="182"/>
        <v>0</v>
      </c>
      <c r="OO77" s="363">
        <v>2.91</v>
      </c>
      <c r="OP77" s="303"/>
      <c r="OQ77" s="363">
        <v>0.82</v>
      </c>
      <c r="OR77" s="303"/>
      <c r="OS77" s="363">
        <v>0.9</v>
      </c>
      <c r="OT77" s="172"/>
      <c r="OU77" s="172">
        <f t="shared" si="183"/>
        <v>3.73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>
        <v>0</v>
      </c>
      <c r="N78" s="67">
        <v>0</v>
      </c>
      <c r="O78" s="71">
        <v>0</v>
      </c>
      <c r="P78" s="67">
        <v>0</v>
      </c>
      <c r="Q78" s="114">
        <v>5.15</v>
      </c>
      <c r="R78" s="74">
        <v>1.03</v>
      </c>
      <c r="S78" s="263"/>
      <c r="T78" s="263"/>
      <c r="U78" s="74"/>
      <c r="V78" s="74"/>
      <c r="W78" s="74">
        <f t="shared" si="117"/>
        <v>5.15</v>
      </c>
      <c r="X78" s="74">
        <f t="shared" si="118"/>
        <v>1.03</v>
      </c>
      <c r="Y78" s="74"/>
      <c r="Z78" s="74"/>
      <c r="AA78" s="71"/>
      <c r="AB78" s="67"/>
      <c r="AC78" s="74">
        <f t="shared" si="119"/>
        <v>0</v>
      </c>
      <c r="AD78" s="74">
        <f t="shared" si="120"/>
        <v>0</v>
      </c>
      <c r="AE78" s="67"/>
      <c r="AF78" s="67"/>
      <c r="AG78" s="67"/>
      <c r="AH78" s="67"/>
      <c r="AI78" s="114"/>
      <c r="AJ78" s="114"/>
      <c r="AK78" s="350">
        <v>115</v>
      </c>
      <c r="AL78" s="351">
        <v>34.5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115</v>
      </c>
      <c r="AV78" s="70">
        <f t="shared" si="105"/>
        <v>34.5</v>
      </c>
      <c r="AW78" s="74"/>
      <c r="AX78" s="74"/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>
        <v>32</v>
      </c>
      <c r="BF78" s="74">
        <v>4.5568</v>
      </c>
      <c r="BG78" s="361">
        <v>10</v>
      </c>
      <c r="BH78" s="362">
        <v>1.4239999999999999</v>
      </c>
      <c r="BI78" s="361">
        <v>0</v>
      </c>
      <c r="BJ78" s="362">
        <v>0</v>
      </c>
      <c r="BK78" s="264">
        <v>8</v>
      </c>
      <c r="BL78" s="74">
        <v>1.1392</v>
      </c>
      <c r="BM78" s="74"/>
      <c r="BN78" s="74"/>
      <c r="BO78" s="74"/>
      <c r="BP78" s="74"/>
      <c r="BQ78" s="74"/>
      <c r="BR78" s="74"/>
      <c r="BS78" s="263">
        <f t="shared" si="121"/>
        <v>50</v>
      </c>
      <c r="BT78" s="74">
        <f t="shared" si="122"/>
        <v>7.12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8</v>
      </c>
      <c r="CL78" s="269">
        <v>2</v>
      </c>
      <c r="CM78" s="298">
        <v>10.3</v>
      </c>
      <c r="CN78" s="269">
        <v>3</v>
      </c>
      <c r="CO78" s="74">
        <f t="shared" si="123"/>
        <v>49.2</v>
      </c>
      <c r="CP78" s="74">
        <f t="shared" si="124"/>
        <v>15</v>
      </c>
      <c r="CQ78" s="300">
        <v>247.40625</v>
      </c>
      <c r="CR78" s="300"/>
      <c r="CS78" s="300"/>
      <c r="CT78" s="274"/>
      <c r="CU78" s="359">
        <v>18.556701030927801</v>
      </c>
      <c r="CV78" s="172"/>
      <c r="CW78" s="301">
        <v>63.814432989690701</v>
      </c>
      <c r="CX78" s="274"/>
      <c r="CY78" s="274"/>
      <c r="CZ78" s="274"/>
      <c r="DA78" s="278">
        <f t="shared" si="125"/>
        <v>329.77738402061851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6">
        <v>41.1</v>
      </c>
      <c r="DL78" s="346">
        <v>13.7</v>
      </c>
      <c r="DM78" s="263"/>
      <c r="DN78" s="263"/>
      <c r="DO78" s="346">
        <v>39.869999999999997</v>
      </c>
      <c r="DP78" s="346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52">
        <v>43.3</v>
      </c>
      <c r="EH78" s="353">
        <v>10.83</v>
      </c>
      <c r="EI78" s="87">
        <v>257.73</v>
      </c>
      <c r="EJ78" s="87">
        <v>64.430000000000007</v>
      </c>
      <c r="EK78" s="263">
        <v>113.4</v>
      </c>
      <c r="EL78" s="266">
        <v>28.35</v>
      </c>
      <c r="EM78" s="267"/>
      <c r="EN78" s="267"/>
      <c r="EO78" s="267"/>
      <c r="EP78" s="267"/>
      <c r="EQ78" s="74">
        <f t="shared" si="130"/>
        <v>414.43000000000006</v>
      </c>
      <c r="ER78" s="74">
        <f t="shared" si="131"/>
        <v>103.61000000000001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7">
        <v>43</v>
      </c>
      <c r="FB78" s="268">
        <v>0</v>
      </c>
      <c r="FC78" s="106">
        <v>28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/>
      <c r="HZ78" s="303"/>
      <c r="IA78" s="89"/>
      <c r="IB78" s="87"/>
      <c r="IC78" s="172">
        <v>4.3</v>
      </c>
      <c r="ID78" s="269">
        <v>1.075</v>
      </c>
      <c r="IE78" s="184"/>
      <c r="IF78" s="184"/>
      <c r="IG78" s="74">
        <f t="shared" si="142"/>
        <v>4.3</v>
      </c>
      <c r="IH78" s="74">
        <f t="shared" si="143"/>
        <v>1.075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8">
        <v>5.15</v>
      </c>
      <c r="JF78" s="348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9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73">
        <v>0</v>
      </c>
      <c r="LO78" s="75">
        <v>6.5750000000000002</v>
      </c>
      <c r="LP78" s="375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3">
        <v>3.75</v>
      </c>
      <c r="MN78" s="306"/>
      <c r="MO78" s="363">
        <v>2.5</v>
      </c>
      <c r="MP78" s="306"/>
      <c r="MQ78" s="70">
        <f t="shared" si="165"/>
        <v>6.25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5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03">
        <v>4</v>
      </c>
      <c r="NR78" s="303"/>
      <c r="NS78" s="270">
        <v>0.6</v>
      </c>
      <c r="NT78" s="270"/>
      <c r="NU78" s="270">
        <v>0</v>
      </c>
      <c r="NV78" s="270"/>
      <c r="NW78" s="270">
        <v>0</v>
      </c>
      <c r="NX78" s="270"/>
      <c r="NY78" s="270">
        <v>0</v>
      </c>
      <c r="NZ78" s="270"/>
      <c r="OA78" s="270">
        <v>0</v>
      </c>
      <c r="OB78" s="270"/>
      <c r="OC78" s="70">
        <f t="shared" si="179"/>
        <v>4.5999999999999996</v>
      </c>
      <c r="OD78" s="70">
        <f t="shared" si="180"/>
        <v>0</v>
      </c>
      <c r="OE78" s="70">
        <v>5.23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5.23</v>
      </c>
      <c r="ON78" s="70">
        <f t="shared" si="182"/>
        <v>0</v>
      </c>
      <c r="OO78" s="363">
        <v>2.29</v>
      </c>
      <c r="OP78" s="303"/>
      <c r="OQ78" s="363">
        <v>0.64</v>
      </c>
      <c r="OR78" s="303"/>
      <c r="OS78" s="363">
        <v>0.7</v>
      </c>
      <c r="OT78" s="172"/>
      <c r="OU78" s="172">
        <f t="shared" si="183"/>
        <v>2.93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>
        <v>0</v>
      </c>
      <c r="N79" s="67">
        <v>0</v>
      </c>
      <c r="O79" s="71">
        <v>0</v>
      </c>
      <c r="P79" s="67">
        <v>0</v>
      </c>
      <c r="Q79" s="114">
        <v>5.15</v>
      </c>
      <c r="R79" s="74">
        <v>1.03</v>
      </c>
      <c r="S79" s="263"/>
      <c r="T79" s="263"/>
      <c r="U79" s="74"/>
      <c r="V79" s="74"/>
      <c r="W79" s="74">
        <f t="shared" si="117"/>
        <v>5.15</v>
      </c>
      <c r="X79" s="74">
        <f t="shared" si="118"/>
        <v>1.03</v>
      </c>
      <c r="Y79" s="74"/>
      <c r="Z79" s="74"/>
      <c r="AA79" s="71"/>
      <c r="AB79" s="67"/>
      <c r="AC79" s="74">
        <f t="shared" si="119"/>
        <v>0</v>
      </c>
      <c r="AD79" s="74">
        <f t="shared" si="120"/>
        <v>0</v>
      </c>
      <c r="AE79" s="67"/>
      <c r="AF79" s="67"/>
      <c r="AG79" s="67"/>
      <c r="AH79" s="67"/>
      <c r="AI79" s="114"/>
      <c r="AJ79" s="114"/>
      <c r="AK79" s="350">
        <v>115</v>
      </c>
      <c r="AL79" s="351">
        <v>34.5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115</v>
      </c>
      <c r="AV79" s="70">
        <f t="shared" si="105"/>
        <v>34.5</v>
      </c>
      <c r="AW79" s="74"/>
      <c r="AX79" s="74"/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>
        <v>32</v>
      </c>
      <c r="BF79" s="74">
        <v>4.5568</v>
      </c>
      <c r="BG79" s="361">
        <v>10</v>
      </c>
      <c r="BH79" s="362">
        <v>1.4239999999999999</v>
      </c>
      <c r="BI79" s="361">
        <v>0</v>
      </c>
      <c r="BJ79" s="362">
        <v>0</v>
      </c>
      <c r="BK79" s="264">
        <v>8</v>
      </c>
      <c r="BL79" s="74">
        <v>1.1392</v>
      </c>
      <c r="BM79" s="74"/>
      <c r="BN79" s="74"/>
      <c r="BO79" s="74"/>
      <c r="BP79" s="74"/>
      <c r="BQ79" s="74"/>
      <c r="BR79" s="74"/>
      <c r="BS79" s="263">
        <f t="shared" si="121"/>
        <v>50</v>
      </c>
      <c r="BT79" s="74">
        <f t="shared" si="122"/>
        <v>7.12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8</v>
      </c>
      <c r="CL79" s="269">
        <v>2</v>
      </c>
      <c r="CM79" s="298">
        <v>6.18</v>
      </c>
      <c r="CN79" s="269">
        <v>2</v>
      </c>
      <c r="CO79" s="74">
        <f t="shared" si="123"/>
        <v>45.08</v>
      </c>
      <c r="CP79" s="74">
        <f t="shared" si="124"/>
        <v>14</v>
      </c>
      <c r="CQ79" s="300">
        <v>247.40625</v>
      </c>
      <c r="CR79" s="300"/>
      <c r="CS79" s="300"/>
      <c r="CT79" s="274"/>
      <c r="CU79" s="359">
        <v>18.556701030927801</v>
      </c>
      <c r="CV79" s="172"/>
      <c r="CW79" s="301">
        <v>63.814432989690701</v>
      </c>
      <c r="CX79" s="274"/>
      <c r="CY79" s="274"/>
      <c r="CZ79" s="274"/>
      <c r="DA79" s="278">
        <f t="shared" si="125"/>
        <v>329.77738402061851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6">
        <v>41.1</v>
      </c>
      <c r="DL79" s="346">
        <v>13.7</v>
      </c>
      <c r="DM79" s="263"/>
      <c r="DN79" s="263"/>
      <c r="DO79" s="346">
        <v>39.869999999999997</v>
      </c>
      <c r="DP79" s="346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52">
        <v>43.3</v>
      </c>
      <c r="EH79" s="353">
        <v>10.83</v>
      </c>
      <c r="EI79" s="87">
        <v>257.73</v>
      </c>
      <c r="EJ79" s="87">
        <v>64.430000000000007</v>
      </c>
      <c r="EK79" s="263">
        <v>113.4</v>
      </c>
      <c r="EL79" s="266">
        <v>28.35</v>
      </c>
      <c r="EM79" s="267"/>
      <c r="EN79" s="267"/>
      <c r="EO79" s="267"/>
      <c r="EP79" s="267"/>
      <c r="EQ79" s="74">
        <f t="shared" si="130"/>
        <v>414.43000000000006</v>
      </c>
      <c r="ER79" s="74">
        <f t="shared" si="131"/>
        <v>103.61000000000001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7">
        <v>43</v>
      </c>
      <c r="FB79" s="268">
        <v>0</v>
      </c>
      <c r="FC79" s="106">
        <v>28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/>
      <c r="HZ79" s="303"/>
      <c r="IA79" s="89"/>
      <c r="IB79" s="87"/>
      <c r="IC79" s="172">
        <v>4.3</v>
      </c>
      <c r="ID79" s="269">
        <v>1.075</v>
      </c>
      <c r="IE79" s="184"/>
      <c r="IF79" s="184"/>
      <c r="IG79" s="74">
        <f t="shared" si="142"/>
        <v>4.3</v>
      </c>
      <c r="IH79" s="74">
        <f t="shared" si="143"/>
        <v>1.075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8">
        <v>5.15</v>
      </c>
      <c r="JF79" s="348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9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73">
        <v>0</v>
      </c>
      <c r="LO79" s="75">
        <v>6.5750000000000002</v>
      </c>
      <c r="LP79" s="375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3">
        <v>2.65</v>
      </c>
      <c r="MN79" s="306"/>
      <c r="MO79" s="363">
        <v>1.76</v>
      </c>
      <c r="MP79" s="306"/>
      <c r="MQ79" s="70">
        <f t="shared" si="165"/>
        <v>4.41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5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03">
        <v>2.58</v>
      </c>
      <c r="NR79" s="303"/>
      <c r="NS79" s="270">
        <v>0</v>
      </c>
      <c r="NT79" s="270"/>
      <c r="NU79" s="270">
        <v>0</v>
      </c>
      <c r="NV79" s="270"/>
      <c r="NW79" s="270">
        <v>0</v>
      </c>
      <c r="NX79" s="270"/>
      <c r="NY79" s="270">
        <v>0</v>
      </c>
      <c r="NZ79" s="270"/>
      <c r="OA79" s="270">
        <v>0</v>
      </c>
      <c r="OB79" s="270"/>
      <c r="OC79" s="70">
        <f t="shared" si="179"/>
        <v>2.58</v>
      </c>
      <c r="OD79" s="70">
        <f t="shared" si="180"/>
        <v>0</v>
      </c>
      <c r="OE79" s="70">
        <v>4.0199999999999996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4.0199999999999996</v>
      </c>
      <c r="ON79" s="70">
        <f t="shared" si="182"/>
        <v>0</v>
      </c>
      <c r="OO79" s="363">
        <v>1.67</v>
      </c>
      <c r="OP79" s="303"/>
      <c r="OQ79" s="363">
        <v>0.48</v>
      </c>
      <c r="OR79" s="303"/>
      <c r="OS79" s="363">
        <v>0.51</v>
      </c>
      <c r="OT79" s="172"/>
      <c r="OU79" s="172">
        <f t="shared" si="183"/>
        <v>2.15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>
        <v>0</v>
      </c>
      <c r="N80" s="67">
        <v>0</v>
      </c>
      <c r="O80" s="71">
        <v>0</v>
      </c>
      <c r="P80" s="67">
        <v>0</v>
      </c>
      <c r="Q80" s="114">
        <v>5.15</v>
      </c>
      <c r="R80" s="74">
        <v>1.03</v>
      </c>
      <c r="S80" s="263"/>
      <c r="T80" s="263"/>
      <c r="U80" s="74"/>
      <c r="V80" s="74"/>
      <c r="W80" s="74">
        <f t="shared" si="117"/>
        <v>5.15</v>
      </c>
      <c r="X80" s="74">
        <f t="shared" si="118"/>
        <v>1.03</v>
      </c>
      <c r="Y80" s="74"/>
      <c r="Z80" s="74"/>
      <c r="AA80" s="71"/>
      <c r="AB80" s="67"/>
      <c r="AC80" s="74">
        <f t="shared" si="119"/>
        <v>0</v>
      </c>
      <c r="AD80" s="74">
        <f t="shared" si="120"/>
        <v>0</v>
      </c>
      <c r="AE80" s="67"/>
      <c r="AF80" s="67"/>
      <c r="AG80" s="67"/>
      <c r="AH80" s="67"/>
      <c r="AI80" s="114"/>
      <c r="AJ80" s="114"/>
      <c r="AK80" s="350">
        <v>115</v>
      </c>
      <c r="AL80" s="351">
        <v>34.5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115</v>
      </c>
      <c r="AV80" s="70">
        <f t="shared" si="105"/>
        <v>34.5</v>
      </c>
      <c r="AW80" s="74"/>
      <c r="AX80" s="74"/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>
        <v>32</v>
      </c>
      <c r="BF80" s="74">
        <v>4.5568</v>
      </c>
      <c r="BG80" s="361">
        <v>10</v>
      </c>
      <c r="BH80" s="362">
        <v>1.4239999999999999</v>
      </c>
      <c r="BI80" s="361">
        <v>0</v>
      </c>
      <c r="BJ80" s="362">
        <v>0</v>
      </c>
      <c r="BK80" s="264">
        <v>8</v>
      </c>
      <c r="BL80" s="74">
        <v>1.1392</v>
      </c>
      <c r="BM80" s="74"/>
      <c r="BN80" s="74"/>
      <c r="BO80" s="74"/>
      <c r="BP80" s="74"/>
      <c r="BQ80" s="74"/>
      <c r="BR80" s="74"/>
      <c r="BS80" s="263">
        <f t="shared" si="121"/>
        <v>50</v>
      </c>
      <c r="BT80" s="74">
        <f t="shared" si="122"/>
        <v>7.12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8</v>
      </c>
      <c r="CL80" s="269">
        <v>2</v>
      </c>
      <c r="CM80" s="298">
        <v>6.18</v>
      </c>
      <c r="CN80" s="269">
        <v>2</v>
      </c>
      <c r="CO80" s="74">
        <f t="shared" si="123"/>
        <v>45.08</v>
      </c>
      <c r="CP80" s="74">
        <f t="shared" si="124"/>
        <v>14</v>
      </c>
      <c r="CQ80" s="300">
        <v>247.40625</v>
      </c>
      <c r="CR80" s="300"/>
      <c r="CS80" s="300"/>
      <c r="CT80" s="274"/>
      <c r="CU80" s="359">
        <v>18.556701030927801</v>
      </c>
      <c r="CV80" s="172"/>
      <c r="CW80" s="301">
        <v>63.814432989690701</v>
      </c>
      <c r="CX80" s="274"/>
      <c r="CY80" s="274"/>
      <c r="CZ80" s="274"/>
      <c r="DA80" s="278">
        <f t="shared" si="125"/>
        <v>329.77738402061851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6">
        <v>41.1</v>
      </c>
      <c r="DL80" s="346">
        <v>13.7</v>
      </c>
      <c r="DM80" s="263"/>
      <c r="DN80" s="263"/>
      <c r="DO80" s="346">
        <v>39.869999999999997</v>
      </c>
      <c r="DP80" s="346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52">
        <v>43.3</v>
      </c>
      <c r="EH80" s="353">
        <v>10.83</v>
      </c>
      <c r="EI80" s="87">
        <v>257.73</v>
      </c>
      <c r="EJ80" s="87">
        <v>64.430000000000007</v>
      </c>
      <c r="EK80" s="263">
        <v>113.4</v>
      </c>
      <c r="EL80" s="266">
        <v>28.35</v>
      </c>
      <c r="EM80" s="267"/>
      <c r="EN80" s="267"/>
      <c r="EO80" s="267"/>
      <c r="EP80" s="267"/>
      <c r="EQ80" s="74">
        <f t="shared" si="130"/>
        <v>414.43000000000006</v>
      </c>
      <c r="ER80" s="74">
        <f t="shared" si="131"/>
        <v>103.61000000000001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7">
        <v>43</v>
      </c>
      <c r="FB80" s="268">
        <v>0</v>
      </c>
      <c r="FC80" s="106">
        <v>28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/>
      <c r="HZ80" s="303"/>
      <c r="IA80" s="89"/>
      <c r="IB80" s="87"/>
      <c r="IC80" s="172">
        <v>4.3</v>
      </c>
      <c r="ID80" s="269">
        <v>1.075</v>
      </c>
      <c r="IE80" s="184"/>
      <c r="IF80" s="184"/>
      <c r="IG80" s="74">
        <f t="shared" si="142"/>
        <v>4.3</v>
      </c>
      <c r="IH80" s="74">
        <f t="shared" si="143"/>
        <v>1.075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8">
        <v>5.15</v>
      </c>
      <c r="JF80" s="348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9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73">
        <v>0</v>
      </c>
      <c r="LO80" s="75">
        <v>6.5750000000000002</v>
      </c>
      <c r="LP80" s="375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3">
        <v>1.61</v>
      </c>
      <c r="MN80" s="306"/>
      <c r="MO80" s="363">
        <v>1.08</v>
      </c>
      <c r="MP80" s="306"/>
      <c r="MQ80" s="70">
        <f t="shared" si="165"/>
        <v>2.6900000000000004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5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03">
        <v>1.7</v>
      </c>
      <c r="NR80" s="303"/>
      <c r="NS80" s="270">
        <v>0</v>
      </c>
      <c r="NT80" s="270"/>
      <c r="NU80" s="270">
        <v>0</v>
      </c>
      <c r="NV80" s="270"/>
      <c r="NW80" s="270">
        <v>0</v>
      </c>
      <c r="NX80" s="270"/>
      <c r="NY80" s="270">
        <v>0</v>
      </c>
      <c r="NZ80" s="270"/>
      <c r="OA80" s="270">
        <v>0</v>
      </c>
      <c r="OB80" s="270"/>
      <c r="OC80" s="70">
        <f t="shared" si="179"/>
        <v>1.7</v>
      </c>
      <c r="OD80" s="70">
        <f t="shared" si="180"/>
        <v>0</v>
      </c>
      <c r="OE80" s="70">
        <v>3.07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3.07</v>
      </c>
      <c r="ON80" s="70">
        <f t="shared" si="182"/>
        <v>0</v>
      </c>
      <c r="OO80" s="363">
        <v>1.1299999999999999</v>
      </c>
      <c r="OP80" s="303"/>
      <c r="OQ80" s="363">
        <v>0.32</v>
      </c>
      <c r="OR80" s="303"/>
      <c r="OS80" s="363">
        <v>0.35</v>
      </c>
      <c r="OT80" s="172"/>
      <c r="OU80" s="172">
        <f t="shared" si="183"/>
        <v>1.45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>
        <v>0</v>
      </c>
      <c r="N81" s="67">
        <v>0</v>
      </c>
      <c r="O81" s="71">
        <v>0</v>
      </c>
      <c r="P81" s="67">
        <v>0</v>
      </c>
      <c r="Q81" s="114">
        <v>5.15</v>
      </c>
      <c r="R81" s="74">
        <v>1.03</v>
      </c>
      <c r="S81" s="263"/>
      <c r="T81" s="263"/>
      <c r="U81" s="74"/>
      <c r="V81" s="74"/>
      <c r="W81" s="74">
        <f t="shared" si="117"/>
        <v>5.15</v>
      </c>
      <c r="X81" s="74">
        <f t="shared" si="118"/>
        <v>1.03</v>
      </c>
      <c r="Y81" s="74"/>
      <c r="Z81" s="74"/>
      <c r="AA81" s="71"/>
      <c r="AB81" s="67"/>
      <c r="AC81" s="74">
        <f t="shared" si="119"/>
        <v>0</v>
      </c>
      <c r="AD81" s="74">
        <f t="shared" si="120"/>
        <v>0</v>
      </c>
      <c r="AE81" s="67"/>
      <c r="AF81" s="67"/>
      <c r="AG81" s="67"/>
      <c r="AH81" s="67"/>
      <c r="AI81" s="114"/>
      <c r="AJ81" s="114"/>
      <c r="AK81" s="350">
        <v>115</v>
      </c>
      <c r="AL81" s="351">
        <v>34.5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115</v>
      </c>
      <c r="AV81" s="70">
        <f t="shared" si="105"/>
        <v>34.5</v>
      </c>
      <c r="AW81" s="74"/>
      <c r="AX81" s="74"/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>
        <v>32</v>
      </c>
      <c r="BF81" s="74">
        <v>4.5568</v>
      </c>
      <c r="BG81" s="361">
        <v>10</v>
      </c>
      <c r="BH81" s="362">
        <v>1.4239999999999999</v>
      </c>
      <c r="BI81" s="361">
        <v>0</v>
      </c>
      <c r="BJ81" s="362">
        <v>0</v>
      </c>
      <c r="BK81" s="264">
        <v>8</v>
      </c>
      <c r="BL81" s="74">
        <v>1.1392</v>
      </c>
      <c r="BM81" s="74"/>
      <c r="BN81" s="74"/>
      <c r="BO81" s="74"/>
      <c r="BP81" s="74"/>
      <c r="BQ81" s="74"/>
      <c r="BR81" s="74"/>
      <c r="BS81" s="263">
        <f t="shared" si="121"/>
        <v>50</v>
      </c>
      <c r="BT81" s="74">
        <f t="shared" si="122"/>
        <v>7.12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8</v>
      </c>
      <c r="CL81" s="269">
        <v>2</v>
      </c>
      <c r="CM81" s="298">
        <v>6.18</v>
      </c>
      <c r="CN81" s="269">
        <v>2</v>
      </c>
      <c r="CO81" s="74">
        <f t="shared" si="123"/>
        <v>45.08</v>
      </c>
      <c r="CP81" s="74">
        <f t="shared" si="124"/>
        <v>14</v>
      </c>
      <c r="CQ81" s="300">
        <v>247.40625</v>
      </c>
      <c r="CR81" s="300"/>
      <c r="CS81" s="300"/>
      <c r="CT81" s="274"/>
      <c r="CU81" s="359">
        <v>18.556701030927801</v>
      </c>
      <c r="CV81" s="172"/>
      <c r="CW81" s="301">
        <v>63.814432989690701</v>
      </c>
      <c r="CX81" s="274"/>
      <c r="CY81" s="274"/>
      <c r="CZ81" s="274"/>
      <c r="DA81" s="278">
        <f t="shared" si="125"/>
        <v>329.77738402061851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6">
        <v>41.1</v>
      </c>
      <c r="DL81" s="346">
        <v>13.7</v>
      </c>
      <c r="DM81" s="263"/>
      <c r="DN81" s="263"/>
      <c r="DO81" s="346">
        <v>39.869999999999997</v>
      </c>
      <c r="DP81" s="346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52">
        <v>43.3</v>
      </c>
      <c r="EH81" s="353">
        <v>10.83</v>
      </c>
      <c r="EI81" s="87">
        <v>257.73</v>
      </c>
      <c r="EJ81" s="87">
        <v>64.430000000000007</v>
      </c>
      <c r="EK81" s="263">
        <v>113.4</v>
      </c>
      <c r="EL81" s="266">
        <v>28.35</v>
      </c>
      <c r="EM81" s="267"/>
      <c r="EN81" s="267"/>
      <c r="EO81" s="267"/>
      <c r="EP81" s="267"/>
      <c r="EQ81" s="74">
        <f t="shared" si="130"/>
        <v>414.43000000000006</v>
      </c>
      <c r="ER81" s="74">
        <f t="shared" si="131"/>
        <v>103.61000000000001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7">
        <v>43</v>
      </c>
      <c r="FB81" s="268">
        <v>0</v>
      </c>
      <c r="FC81" s="106">
        <v>28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/>
      <c r="HZ81" s="303"/>
      <c r="IA81" s="89"/>
      <c r="IB81" s="87"/>
      <c r="IC81" s="172">
        <v>4.3</v>
      </c>
      <c r="ID81" s="269">
        <v>1.075</v>
      </c>
      <c r="IE81" s="184"/>
      <c r="IF81" s="184"/>
      <c r="IG81" s="74">
        <f t="shared" si="142"/>
        <v>4.3</v>
      </c>
      <c r="IH81" s="74">
        <f t="shared" si="143"/>
        <v>1.075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8">
        <v>5.15</v>
      </c>
      <c r="JF81" s="348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9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73">
        <v>0</v>
      </c>
      <c r="LO81" s="75">
        <v>6.5750000000000002</v>
      </c>
      <c r="LP81" s="375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3">
        <v>0.7</v>
      </c>
      <c r="MN81" s="306"/>
      <c r="MO81" s="363">
        <v>0.47</v>
      </c>
      <c r="MP81" s="306"/>
      <c r="MQ81" s="70">
        <f t="shared" si="165"/>
        <v>1.17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5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03">
        <v>1.27</v>
      </c>
      <c r="NR81" s="303"/>
      <c r="NS81" s="270">
        <v>0</v>
      </c>
      <c r="NT81" s="270"/>
      <c r="NU81" s="270">
        <v>0</v>
      </c>
      <c r="NV81" s="270"/>
      <c r="NW81" s="270">
        <v>0</v>
      </c>
      <c r="NX81" s="270"/>
      <c r="NY81" s="270">
        <v>0</v>
      </c>
      <c r="NZ81" s="270"/>
      <c r="OA81" s="270">
        <v>0</v>
      </c>
      <c r="OB81" s="270"/>
      <c r="OC81" s="70">
        <f t="shared" si="179"/>
        <v>1.27</v>
      </c>
      <c r="OD81" s="70">
        <f t="shared" si="180"/>
        <v>0</v>
      </c>
      <c r="OE81" s="70">
        <v>1.68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1.68</v>
      </c>
      <c r="ON81" s="70">
        <f t="shared" si="182"/>
        <v>0</v>
      </c>
      <c r="OO81" s="363">
        <v>0.22</v>
      </c>
      <c r="OP81" s="303"/>
      <c r="OQ81" s="363">
        <v>0.06</v>
      </c>
      <c r="OR81" s="303"/>
      <c r="OS81" s="363">
        <v>7.0000000000000007E-2</v>
      </c>
      <c r="OT81" s="172"/>
      <c r="OU81" s="172">
        <f t="shared" si="183"/>
        <v>0.28000000000000003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>
        <v>0</v>
      </c>
      <c r="N82" s="67">
        <v>0</v>
      </c>
      <c r="O82" s="71">
        <v>0</v>
      </c>
      <c r="P82" s="67">
        <v>0</v>
      </c>
      <c r="Q82" s="114">
        <v>5.15</v>
      </c>
      <c r="R82" s="74">
        <v>1.03</v>
      </c>
      <c r="S82" s="263"/>
      <c r="T82" s="263"/>
      <c r="U82" s="74"/>
      <c r="V82" s="74"/>
      <c r="W82" s="74">
        <f t="shared" si="117"/>
        <v>5.15</v>
      </c>
      <c r="X82" s="74">
        <f t="shared" si="118"/>
        <v>1.03</v>
      </c>
      <c r="Y82" s="74"/>
      <c r="Z82" s="74"/>
      <c r="AA82" s="71"/>
      <c r="AB82" s="67"/>
      <c r="AC82" s="74">
        <f t="shared" si="119"/>
        <v>0</v>
      </c>
      <c r="AD82" s="74">
        <f t="shared" si="120"/>
        <v>0</v>
      </c>
      <c r="AE82" s="67"/>
      <c r="AF82" s="67"/>
      <c r="AG82" s="67"/>
      <c r="AH82" s="67"/>
      <c r="AI82" s="114"/>
      <c r="AJ82" s="114"/>
      <c r="AK82" s="350">
        <v>115</v>
      </c>
      <c r="AL82" s="351">
        <v>34.5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115</v>
      </c>
      <c r="AV82" s="70">
        <f t="shared" si="105"/>
        <v>34.5</v>
      </c>
      <c r="AW82" s="74"/>
      <c r="AX82" s="74"/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>
        <v>32</v>
      </c>
      <c r="BF82" s="74">
        <v>4.5568</v>
      </c>
      <c r="BG82" s="361">
        <v>10</v>
      </c>
      <c r="BH82" s="362">
        <v>1.4239999999999999</v>
      </c>
      <c r="BI82" s="361">
        <v>0</v>
      </c>
      <c r="BJ82" s="362">
        <v>0</v>
      </c>
      <c r="BK82" s="264">
        <v>8</v>
      </c>
      <c r="BL82" s="74">
        <v>1.1392</v>
      </c>
      <c r="BM82" s="74"/>
      <c r="BN82" s="74"/>
      <c r="BO82" s="74"/>
      <c r="BP82" s="74"/>
      <c r="BQ82" s="74"/>
      <c r="BR82" s="74"/>
      <c r="BS82" s="263">
        <f t="shared" si="121"/>
        <v>50</v>
      </c>
      <c r="BT82" s="74">
        <f t="shared" si="122"/>
        <v>7.12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8</v>
      </c>
      <c r="CL82" s="269">
        <v>2</v>
      </c>
      <c r="CM82" s="298">
        <v>6.18</v>
      </c>
      <c r="CN82" s="269">
        <v>2</v>
      </c>
      <c r="CO82" s="74">
        <f t="shared" si="123"/>
        <v>45.08</v>
      </c>
      <c r="CP82" s="74">
        <f t="shared" si="124"/>
        <v>14</v>
      </c>
      <c r="CQ82" s="300">
        <v>247.40625</v>
      </c>
      <c r="CR82" s="300"/>
      <c r="CS82" s="300"/>
      <c r="CT82" s="274"/>
      <c r="CU82" s="359">
        <v>18.556701030927801</v>
      </c>
      <c r="CV82" s="172"/>
      <c r="CW82" s="301">
        <v>63.814432989690701</v>
      </c>
      <c r="CX82" s="274"/>
      <c r="CY82" s="274"/>
      <c r="CZ82" s="274"/>
      <c r="DA82" s="278">
        <f t="shared" si="125"/>
        <v>329.77738402061851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6">
        <v>41.1</v>
      </c>
      <c r="DL82" s="346">
        <v>13.7</v>
      </c>
      <c r="DM82" s="263"/>
      <c r="DN82" s="263"/>
      <c r="DO82" s="346">
        <v>39.869999999999997</v>
      </c>
      <c r="DP82" s="346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52">
        <v>43.3</v>
      </c>
      <c r="EH82" s="353">
        <v>10.83</v>
      </c>
      <c r="EI82" s="87">
        <v>257.73</v>
      </c>
      <c r="EJ82" s="87">
        <v>64.430000000000007</v>
      </c>
      <c r="EK82" s="263">
        <v>113.4</v>
      </c>
      <c r="EL82" s="266">
        <v>28.35</v>
      </c>
      <c r="EM82" s="267"/>
      <c r="EN82" s="267"/>
      <c r="EO82" s="267"/>
      <c r="EP82" s="267"/>
      <c r="EQ82" s="74">
        <f t="shared" si="130"/>
        <v>414.43000000000006</v>
      </c>
      <c r="ER82" s="74">
        <f t="shared" si="131"/>
        <v>103.61000000000001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7">
        <v>43</v>
      </c>
      <c r="FB82" s="268">
        <v>0</v>
      </c>
      <c r="FC82" s="106">
        <v>28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/>
      <c r="HZ82" s="303"/>
      <c r="IA82" s="89"/>
      <c r="IB82" s="87"/>
      <c r="IC82" s="172">
        <v>4.3</v>
      </c>
      <c r="ID82" s="269">
        <v>1.075</v>
      </c>
      <c r="IE82" s="184"/>
      <c r="IF82" s="184"/>
      <c r="IG82" s="74">
        <f t="shared" si="142"/>
        <v>4.3</v>
      </c>
      <c r="IH82" s="74">
        <f t="shared" si="143"/>
        <v>1.075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8">
        <v>5.15</v>
      </c>
      <c r="JF82" s="348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9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73">
        <v>0</v>
      </c>
      <c r="LO82" s="75">
        <v>6.5750000000000002</v>
      </c>
      <c r="LP82" s="375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3">
        <v>7.0000000000000007E-2</v>
      </c>
      <c r="MN82" s="306"/>
      <c r="MO82" s="363">
        <v>0.04</v>
      </c>
      <c r="MP82" s="306"/>
      <c r="MQ82" s="70">
        <f t="shared" si="165"/>
        <v>0.11000000000000001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5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03">
        <v>0.56000000000000005</v>
      </c>
      <c r="NR82" s="303"/>
      <c r="NS82" s="270">
        <v>0</v>
      </c>
      <c r="NT82" s="270"/>
      <c r="NU82" s="270">
        <v>0</v>
      </c>
      <c r="NV82" s="270"/>
      <c r="NW82" s="270">
        <v>0</v>
      </c>
      <c r="NX82" s="270"/>
      <c r="NY82" s="270">
        <v>0</v>
      </c>
      <c r="NZ82" s="270"/>
      <c r="OA82" s="270">
        <v>0</v>
      </c>
      <c r="OB82" s="270"/>
      <c r="OC82" s="70">
        <f t="shared" si="179"/>
        <v>0.56000000000000005</v>
      </c>
      <c r="OD82" s="70">
        <f t="shared" si="180"/>
        <v>0</v>
      </c>
      <c r="OE82" s="70">
        <v>0.93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0.93</v>
      </c>
      <c r="ON82" s="70">
        <f t="shared" si="182"/>
        <v>0</v>
      </c>
      <c r="OO82" s="363">
        <v>0.08</v>
      </c>
      <c r="OP82" s="303"/>
      <c r="OQ82" s="363">
        <v>0.02</v>
      </c>
      <c r="OR82" s="303"/>
      <c r="OS82" s="363">
        <v>0.03</v>
      </c>
      <c r="OT82" s="172"/>
      <c r="OU82" s="172">
        <f t="shared" si="183"/>
        <v>0.1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>
        <v>0</v>
      </c>
      <c r="N83" s="67">
        <v>0</v>
      </c>
      <c r="O83" s="71">
        <v>0</v>
      </c>
      <c r="P83" s="67">
        <v>0</v>
      </c>
      <c r="Q83" s="114">
        <v>5.15</v>
      </c>
      <c r="R83" s="74">
        <v>1.03</v>
      </c>
      <c r="S83" s="263"/>
      <c r="T83" s="263"/>
      <c r="U83" s="74"/>
      <c r="V83" s="74"/>
      <c r="W83" s="74">
        <f t="shared" si="117"/>
        <v>5.15</v>
      </c>
      <c r="X83" s="74">
        <f t="shared" si="118"/>
        <v>1.03</v>
      </c>
      <c r="Y83" s="74"/>
      <c r="Z83" s="74"/>
      <c r="AA83" s="71"/>
      <c r="AB83" s="67"/>
      <c r="AC83" s="74">
        <f t="shared" si="119"/>
        <v>0</v>
      </c>
      <c r="AD83" s="74">
        <f t="shared" si="120"/>
        <v>0</v>
      </c>
      <c r="AE83" s="67"/>
      <c r="AF83" s="67"/>
      <c r="AG83" s="67"/>
      <c r="AH83" s="67"/>
      <c r="AI83" s="114"/>
      <c r="AJ83" s="114"/>
      <c r="AK83" s="350">
        <v>115</v>
      </c>
      <c r="AL83" s="351">
        <v>34.5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115</v>
      </c>
      <c r="AV83" s="70">
        <f t="shared" si="105"/>
        <v>34.5</v>
      </c>
      <c r="AW83" s="74"/>
      <c r="AX83" s="74"/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>
        <v>32</v>
      </c>
      <c r="BF83" s="74">
        <v>4.5568</v>
      </c>
      <c r="BG83" s="361">
        <v>10</v>
      </c>
      <c r="BH83" s="362">
        <v>1.4239999999999999</v>
      </c>
      <c r="BI83" s="361">
        <v>0</v>
      </c>
      <c r="BJ83" s="362">
        <v>0</v>
      </c>
      <c r="BK83" s="264">
        <v>8</v>
      </c>
      <c r="BL83" s="74">
        <v>1.1392</v>
      </c>
      <c r="BM83" s="74"/>
      <c r="BN83" s="74"/>
      <c r="BO83" s="74"/>
      <c r="BP83" s="74"/>
      <c r="BQ83" s="74"/>
      <c r="BR83" s="74"/>
      <c r="BS83" s="263">
        <f t="shared" si="121"/>
        <v>50</v>
      </c>
      <c r="BT83" s="74">
        <f t="shared" si="122"/>
        <v>7.12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8</v>
      </c>
      <c r="CL83" s="269">
        <v>2</v>
      </c>
      <c r="CM83" s="298">
        <v>6.18</v>
      </c>
      <c r="CN83" s="269">
        <v>2</v>
      </c>
      <c r="CO83" s="74">
        <f t="shared" si="123"/>
        <v>45.08</v>
      </c>
      <c r="CP83" s="74">
        <f t="shared" si="124"/>
        <v>14</v>
      </c>
      <c r="CQ83" s="300">
        <v>247.40625</v>
      </c>
      <c r="CR83" s="300"/>
      <c r="CS83" s="300"/>
      <c r="CT83" s="274"/>
      <c r="CU83" s="359">
        <v>18.556701030927801</v>
      </c>
      <c r="CV83" s="172"/>
      <c r="CW83" s="301">
        <v>63.814432989690701</v>
      </c>
      <c r="CX83" s="274"/>
      <c r="CY83" s="274"/>
      <c r="CZ83" s="274"/>
      <c r="DA83" s="278">
        <f t="shared" si="125"/>
        <v>329.77738402061851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6">
        <v>41.1</v>
      </c>
      <c r="DL83" s="346">
        <v>13.7</v>
      </c>
      <c r="DM83" s="263"/>
      <c r="DN83" s="263"/>
      <c r="DO83" s="346">
        <v>39.869999999999997</v>
      </c>
      <c r="DP83" s="346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52">
        <v>43.3</v>
      </c>
      <c r="EH83" s="353">
        <v>10.83</v>
      </c>
      <c r="EI83" s="87">
        <v>257.73</v>
      </c>
      <c r="EJ83" s="87">
        <v>64.430000000000007</v>
      </c>
      <c r="EK83" s="263">
        <v>113.4</v>
      </c>
      <c r="EL83" s="266">
        <v>28.35</v>
      </c>
      <c r="EM83" s="267"/>
      <c r="EN83" s="267"/>
      <c r="EO83" s="267"/>
      <c r="EP83" s="267"/>
      <c r="EQ83" s="74">
        <f t="shared" si="130"/>
        <v>414.43000000000006</v>
      </c>
      <c r="ER83" s="74">
        <f t="shared" si="131"/>
        <v>103.61000000000001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7">
        <v>45</v>
      </c>
      <c r="FB83" s="268">
        <v>0</v>
      </c>
      <c r="FC83" s="106">
        <v>30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4.3</v>
      </c>
      <c r="ID83" s="269">
        <v>1.075</v>
      </c>
      <c r="IE83" s="184"/>
      <c r="IF83" s="184"/>
      <c r="IG83" s="74">
        <f t="shared" si="142"/>
        <v>4.3</v>
      </c>
      <c r="IH83" s="74">
        <f t="shared" si="143"/>
        <v>1.075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8">
        <v>5.15</v>
      </c>
      <c r="JF83" s="348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9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73">
        <v>0</v>
      </c>
      <c r="LO83" s="75">
        <v>6.5750000000000002</v>
      </c>
      <c r="LP83" s="375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3">
        <v>0</v>
      </c>
      <c r="MN83" s="306"/>
      <c r="MO83" s="363">
        <v>0</v>
      </c>
      <c r="MP83" s="306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5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03">
        <v>0.1</v>
      </c>
      <c r="NR83" s="303"/>
      <c r="NS83" s="270">
        <v>0</v>
      </c>
      <c r="NT83" s="270"/>
      <c r="NU83" s="270">
        <v>0</v>
      </c>
      <c r="NV83" s="270"/>
      <c r="NW83" s="270">
        <v>0</v>
      </c>
      <c r="NX83" s="270"/>
      <c r="NY83" s="270">
        <v>0</v>
      </c>
      <c r="NZ83" s="270"/>
      <c r="OA83" s="270">
        <v>0</v>
      </c>
      <c r="OB83" s="270"/>
      <c r="OC83" s="70">
        <f t="shared" si="179"/>
        <v>0.1</v>
      </c>
      <c r="OD83" s="70">
        <f t="shared" si="180"/>
        <v>0</v>
      </c>
      <c r="OE83" s="70">
        <v>0.24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0.24</v>
      </c>
      <c r="ON83" s="70">
        <f t="shared" si="182"/>
        <v>0</v>
      </c>
      <c r="OO83" s="363">
        <v>0</v>
      </c>
      <c r="OP83" s="303"/>
      <c r="OQ83" s="363">
        <v>0</v>
      </c>
      <c r="OR83" s="303"/>
      <c r="OS83" s="363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>
        <v>0</v>
      </c>
      <c r="N84" s="67">
        <v>0</v>
      </c>
      <c r="O84" s="71">
        <v>0</v>
      </c>
      <c r="P84" s="67">
        <v>0</v>
      </c>
      <c r="Q84" s="114">
        <v>5.15</v>
      </c>
      <c r="R84" s="74">
        <v>1.03</v>
      </c>
      <c r="S84" s="263"/>
      <c r="T84" s="263"/>
      <c r="U84" s="74"/>
      <c r="V84" s="74"/>
      <c r="W84" s="74">
        <f t="shared" si="117"/>
        <v>5.15</v>
      </c>
      <c r="X84" s="74">
        <f t="shared" si="118"/>
        <v>1.03</v>
      </c>
      <c r="Y84" s="74"/>
      <c r="Z84" s="74"/>
      <c r="AA84" s="71"/>
      <c r="AB84" s="67"/>
      <c r="AC84" s="74">
        <f t="shared" si="119"/>
        <v>0</v>
      </c>
      <c r="AD84" s="74">
        <f t="shared" si="120"/>
        <v>0</v>
      </c>
      <c r="AE84" s="67"/>
      <c r="AF84" s="67"/>
      <c r="AG84" s="67"/>
      <c r="AH84" s="67"/>
      <c r="AI84" s="114"/>
      <c r="AJ84" s="114"/>
      <c r="AK84" s="350">
        <v>115</v>
      </c>
      <c r="AL84" s="351">
        <v>34.5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115</v>
      </c>
      <c r="AV84" s="70">
        <f t="shared" si="105"/>
        <v>34.5</v>
      </c>
      <c r="AW84" s="74"/>
      <c r="AX84" s="74"/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>
        <v>32</v>
      </c>
      <c r="BF84" s="74">
        <v>4.5568</v>
      </c>
      <c r="BG84" s="361">
        <v>10</v>
      </c>
      <c r="BH84" s="362">
        <v>1.4239999999999999</v>
      </c>
      <c r="BI84" s="361">
        <v>0</v>
      </c>
      <c r="BJ84" s="362">
        <v>0</v>
      </c>
      <c r="BK84" s="264">
        <v>8</v>
      </c>
      <c r="BL84" s="74">
        <v>1.1392</v>
      </c>
      <c r="BM84" s="74"/>
      <c r="BN84" s="74"/>
      <c r="BO84" s="74"/>
      <c r="BP84" s="74"/>
      <c r="BQ84" s="74"/>
      <c r="BR84" s="74"/>
      <c r="BS84" s="263">
        <f t="shared" si="121"/>
        <v>50</v>
      </c>
      <c r="BT84" s="74">
        <f t="shared" si="122"/>
        <v>7.12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8</v>
      </c>
      <c r="CL84" s="269">
        <v>2</v>
      </c>
      <c r="CM84" s="298">
        <v>6.18</v>
      </c>
      <c r="CN84" s="269">
        <v>2</v>
      </c>
      <c r="CO84" s="74">
        <f t="shared" si="123"/>
        <v>45.08</v>
      </c>
      <c r="CP84" s="74">
        <f t="shared" si="124"/>
        <v>14</v>
      </c>
      <c r="CQ84" s="300">
        <v>247.40625</v>
      </c>
      <c r="CR84" s="300"/>
      <c r="CS84" s="300"/>
      <c r="CT84" s="274"/>
      <c r="CU84" s="359">
        <v>18.556701030927801</v>
      </c>
      <c r="CV84" s="172"/>
      <c r="CW84" s="301">
        <v>63.814432989690701</v>
      </c>
      <c r="CX84" s="274"/>
      <c r="CY84" s="274"/>
      <c r="CZ84" s="274"/>
      <c r="DA84" s="278">
        <f t="shared" si="125"/>
        <v>329.77738402061851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6">
        <v>41.1</v>
      </c>
      <c r="DL84" s="346">
        <v>13.7</v>
      </c>
      <c r="DM84" s="263"/>
      <c r="DN84" s="263"/>
      <c r="DO84" s="346">
        <v>39.869999999999997</v>
      </c>
      <c r="DP84" s="346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52">
        <v>43.3</v>
      </c>
      <c r="EH84" s="353">
        <v>10.83</v>
      </c>
      <c r="EI84" s="87">
        <v>257.73</v>
      </c>
      <c r="EJ84" s="87">
        <v>64.430000000000007</v>
      </c>
      <c r="EK84" s="263">
        <v>113.4</v>
      </c>
      <c r="EL84" s="266">
        <v>28.35</v>
      </c>
      <c r="EM84" s="267"/>
      <c r="EN84" s="267"/>
      <c r="EO84" s="267"/>
      <c r="EP84" s="267"/>
      <c r="EQ84" s="74">
        <f t="shared" si="130"/>
        <v>414.43000000000006</v>
      </c>
      <c r="ER84" s="74">
        <f t="shared" si="131"/>
        <v>103.61000000000001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7">
        <v>45</v>
      </c>
      <c r="FB84" s="268">
        <v>0</v>
      </c>
      <c r="FC84" s="106">
        <v>30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/>
      <c r="HZ84" s="303"/>
      <c r="IA84" s="89"/>
      <c r="IB84" s="87"/>
      <c r="IC84" s="172">
        <v>4.3</v>
      </c>
      <c r="ID84" s="269">
        <v>1.075</v>
      </c>
      <c r="IE84" s="184"/>
      <c r="IF84" s="184"/>
      <c r="IG84" s="74">
        <f t="shared" si="142"/>
        <v>4.3</v>
      </c>
      <c r="IH84" s="74">
        <f t="shared" si="143"/>
        <v>1.075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8">
        <v>5.15</v>
      </c>
      <c r="JF84" s="348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9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73">
        <v>0</v>
      </c>
      <c r="LO84" s="75">
        <v>6.5750000000000002</v>
      </c>
      <c r="LP84" s="375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3">
        <v>0</v>
      </c>
      <c r="MN84" s="306"/>
      <c r="MO84" s="363">
        <v>0</v>
      </c>
      <c r="MP84" s="306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5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03">
        <v>0</v>
      </c>
      <c r="NR84" s="303"/>
      <c r="NS84" s="270">
        <v>0</v>
      </c>
      <c r="NT84" s="270"/>
      <c r="NU84" s="270">
        <v>0</v>
      </c>
      <c r="NV84" s="270"/>
      <c r="NW84" s="270">
        <v>0</v>
      </c>
      <c r="NX84" s="270"/>
      <c r="NY84" s="270">
        <v>0</v>
      </c>
      <c r="NZ84" s="270"/>
      <c r="OA84" s="270">
        <v>0</v>
      </c>
      <c r="OB84" s="270"/>
      <c r="OC84" s="70">
        <f t="shared" si="179"/>
        <v>0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63">
        <v>0</v>
      </c>
      <c r="OP84" s="303"/>
      <c r="OQ84" s="363">
        <v>0</v>
      </c>
      <c r="OR84" s="303"/>
      <c r="OS84" s="363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>
        <v>0</v>
      </c>
      <c r="N85" s="67">
        <v>0</v>
      </c>
      <c r="O85" s="71">
        <v>0</v>
      </c>
      <c r="P85" s="67">
        <v>0</v>
      </c>
      <c r="Q85" s="114">
        <v>5.15</v>
      </c>
      <c r="R85" s="74">
        <v>1.03</v>
      </c>
      <c r="S85" s="263"/>
      <c r="T85" s="263"/>
      <c r="U85" s="74"/>
      <c r="V85" s="74"/>
      <c r="W85" s="74">
        <f t="shared" si="117"/>
        <v>5.15</v>
      </c>
      <c r="X85" s="74">
        <f t="shared" si="118"/>
        <v>1.03</v>
      </c>
      <c r="Y85" s="74"/>
      <c r="Z85" s="74"/>
      <c r="AA85" s="71"/>
      <c r="AB85" s="67"/>
      <c r="AC85" s="74">
        <f t="shared" si="119"/>
        <v>0</v>
      </c>
      <c r="AD85" s="74">
        <f t="shared" si="120"/>
        <v>0</v>
      </c>
      <c r="AE85" s="67"/>
      <c r="AF85" s="67"/>
      <c r="AG85" s="67"/>
      <c r="AH85" s="67"/>
      <c r="AI85" s="114"/>
      <c r="AJ85" s="114"/>
      <c r="AK85" s="350">
        <v>115</v>
      </c>
      <c r="AL85" s="351">
        <v>34.5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115</v>
      </c>
      <c r="AV85" s="70">
        <f t="shared" si="105"/>
        <v>34.5</v>
      </c>
      <c r="AW85" s="74"/>
      <c r="AX85" s="74"/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>
        <v>32</v>
      </c>
      <c r="BF85" s="74">
        <v>4.5568</v>
      </c>
      <c r="BG85" s="361">
        <v>10</v>
      </c>
      <c r="BH85" s="362">
        <v>1.4239999999999999</v>
      </c>
      <c r="BI85" s="361">
        <v>0</v>
      </c>
      <c r="BJ85" s="362">
        <v>0</v>
      </c>
      <c r="BK85" s="264">
        <v>8</v>
      </c>
      <c r="BL85" s="74">
        <v>1.1392</v>
      </c>
      <c r="BM85" s="74"/>
      <c r="BN85" s="74"/>
      <c r="BO85" s="74"/>
      <c r="BP85" s="74"/>
      <c r="BQ85" s="74"/>
      <c r="BR85" s="74"/>
      <c r="BS85" s="263">
        <f t="shared" si="121"/>
        <v>50</v>
      </c>
      <c r="BT85" s="74">
        <f t="shared" si="122"/>
        <v>7.12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8</v>
      </c>
      <c r="CL85" s="269">
        <v>2</v>
      </c>
      <c r="CM85" s="298">
        <v>6.18</v>
      </c>
      <c r="CN85" s="269">
        <v>2</v>
      </c>
      <c r="CO85" s="74">
        <f t="shared" si="123"/>
        <v>45.08</v>
      </c>
      <c r="CP85" s="74">
        <f t="shared" si="124"/>
        <v>14</v>
      </c>
      <c r="CQ85" s="300">
        <v>247.40625</v>
      </c>
      <c r="CR85" s="300"/>
      <c r="CS85" s="300"/>
      <c r="CT85" s="274"/>
      <c r="CU85" s="359">
        <v>18.556701030927801</v>
      </c>
      <c r="CV85" s="172"/>
      <c r="CW85" s="301">
        <v>63.814432989690701</v>
      </c>
      <c r="CX85" s="274"/>
      <c r="CY85" s="274"/>
      <c r="CZ85" s="274"/>
      <c r="DA85" s="278">
        <f t="shared" si="125"/>
        <v>329.77738402061851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6">
        <v>41.1</v>
      </c>
      <c r="DL85" s="346">
        <v>13.7</v>
      </c>
      <c r="DM85" s="263"/>
      <c r="DN85" s="263"/>
      <c r="DO85" s="346">
        <v>39.869999999999997</v>
      </c>
      <c r="DP85" s="346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52">
        <v>43.3</v>
      </c>
      <c r="EH85" s="353">
        <v>10.83</v>
      </c>
      <c r="EI85" s="87">
        <v>257.73</v>
      </c>
      <c r="EJ85" s="87">
        <v>64.430000000000007</v>
      </c>
      <c r="EK85" s="263">
        <v>113.4</v>
      </c>
      <c r="EL85" s="266">
        <v>28.35</v>
      </c>
      <c r="EM85" s="267"/>
      <c r="EN85" s="267"/>
      <c r="EO85" s="267"/>
      <c r="EP85" s="267"/>
      <c r="EQ85" s="74">
        <f t="shared" si="130"/>
        <v>414.43000000000006</v>
      </c>
      <c r="ER85" s="74">
        <f t="shared" si="131"/>
        <v>103.61000000000001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7">
        <v>45</v>
      </c>
      <c r="FB85" s="268">
        <v>0</v>
      </c>
      <c r="FC85" s="106">
        <v>30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/>
      <c r="HZ85" s="303"/>
      <c r="IA85" s="89"/>
      <c r="IB85" s="87"/>
      <c r="IC85" s="172">
        <v>4.3</v>
      </c>
      <c r="ID85" s="269">
        <v>1.075</v>
      </c>
      <c r="IE85" s="184"/>
      <c r="IF85" s="184"/>
      <c r="IG85" s="74">
        <f t="shared" si="142"/>
        <v>4.3</v>
      </c>
      <c r="IH85" s="74">
        <f t="shared" si="143"/>
        <v>1.075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8">
        <v>5.15</v>
      </c>
      <c r="JF85" s="348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9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73">
        <v>0</v>
      </c>
      <c r="LO85" s="75">
        <v>6.5750000000000002</v>
      </c>
      <c r="LP85" s="375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3">
        <v>0</v>
      </c>
      <c r="MN85" s="306"/>
      <c r="MO85" s="363">
        <v>0</v>
      </c>
      <c r="MP85" s="306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5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03">
        <v>0</v>
      </c>
      <c r="NR85" s="303"/>
      <c r="NS85" s="270">
        <v>0</v>
      </c>
      <c r="NT85" s="270"/>
      <c r="NU85" s="270">
        <v>0</v>
      </c>
      <c r="NV85" s="270"/>
      <c r="NW85" s="270">
        <v>0</v>
      </c>
      <c r="NX85" s="270"/>
      <c r="NY85" s="270">
        <v>0</v>
      </c>
      <c r="NZ85" s="270"/>
      <c r="OA85" s="270">
        <v>0</v>
      </c>
      <c r="OB85" s="2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63">
        <v>0</v>
      </c>
      <c r="OP85" s="303"/>
      <c r="OQ85" s="363">
        <v>0</v>
      </c>
      <c r="OR85" s="303"/>
      <c r="OS85" s="363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>
        <v>0</v>
      </c>
      <c r="N86" s="67">
        <v>0</v>
      </c>
      <c r="O86" s="71">
        <v>0</v>
      </c>
      <c r="P86" s="67">
        <v>0</v>
      </c>
      <c r="Q86" s="114">
        <v>5.15</v>
      </c>
      <c r="R86" s="74">
        <v>1.03</v>
      </c>
      <c r="S86" s="263"/>
      <c r="T86" s="263"/>
      <c r="U86" s="74"/>
      <c r="V86" s="74"/>
      <c r="W86" s="74">
        <f t="shared" si="117"/>
        <v>5.15</v>
      </c>
      <c r="X86" s="74">
        <f t="shared" si="118"/>
        <v>1.03</v>
      </c>
      <c r="Y86" s="74"/>
      <c r="Z86" s="74"/>
      <c r="AA86" s="71"/>
      <c r="AB86" s="67"/>
      <c r="AC86" s="74">
        <f t="shared" si="119"/>
        <v>0</v>
      </c>
      <c r="AD86" s="74">
        <f t="shared" si="120"/>
        <v>0</v>
      </c>
      <c r="AE86" s="67"/>
      <c r="AF86" s="67"/>
      <c r="AG86" s="67"/>
      <c r="AH86" s="67"/>
      <c r="AI86" s="114"/>
      <c r="AJ86" s="114"/>
      <c r="AK86" s="350">
        <v>115</v>
      </c>
      <c r="AL86" s="351">
        <v>34.5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115</v>
      </c>
      <c r="AV86" s="70">
        <f t="shared" si="105"/>
        <v>34.5</v>
      </c>
      <c r="AW86" s="74"/>
      <c r="AX86" s="74"/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>
        <v>32</v>
      </c>
      <c r="BF86" s="74">
        <v>4.5568</v>
      </c>
      <c r="BG86" s="361">
        <v>10</v>
      </c>
      <c r="BH86" s="362">
        <v>1.4239999999999999</v>
      </c>
      <c r="BI86" s="361">
        <v>0</v>
      </c>
      <c r="BJ86" s="362">
        <v>0</v>
      </c>
      <c r="BK86" s="264">
        <v>8</v>
      </c>
      <c r="BL86" s="74">
        <v>1.1392</v>
      </c>
      <c r="BM86" s="74"/>
      <c r="BN86" s="74"/>
      <c r="BO86" s="74"/>
      <c r="BP86" s="74"/>
      <c r="BQ86" s="74"/>
      <c r="BR86" s="74"/>
      <c r="BS86" s="263">
        <f t="shared" si="121"/>
        <v>50</v>
      </c>
      <c r="BT86" s="74">
        <f t="shared" si="122"/>
        <v>7.12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8</v>
      </c>
      <c r="CL86" s="269">
        <v>2</v>
      </c>
      <c r="CM86" s="298">
        <v>6.18</v>
      </c>
      <c r="CN86" s="269">
        <v>2</v>
      </c>
      <c r="CO86" s="74">
        <f t="shared" si="123"/>
        <v>45.08</v>
      </c>
      <c r="CP86" s="74">
        <f t="shared" si="124"/>
        <v>14</v>
      </c>
      <c r="CQ86" s="300">
        <v>247.40625</v>
      </c>
      <c r="CR86" s="300"/>
      <c r="CS86" s="300"/>
      <c r="CT86" s="274"/>
      <c r="CU86" s="359">
        <v>18.556701030927801</v>
      </c>
      <c r="CV86" s="172"/>
      <c r="CW86" s="301">
        <v>63.814432989690701</v>
      </c>
      <c r="CX86" s="274"/>
      <c r="CY86" s="274"/>
      <c r="CZ86" s="274"/>
      <c r="DA86" s="278">
        <f t="shared" si="125"/>
        <v>329.77738402061851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6">
        <v>41.1</v>
      </c>
      <c r="DL86" s="346">
        <v>13.7</v>
      </c>
      <c r="DM86" s="263"/>
      <c r="DN86" s="263"/>
      <c r="DO86" s="346">
        <v>39.869999999999997</v>
      </c>
      <c r="DP86" s="346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52">
        <v>43.3</v>
      </c>
      <c r="EH86" s="353">
        <v>10.83</v>
      </c>
      <c r="EI86" s="87">
        <v>257.73</v>
      </c>
      <c r="EJ86" s="87">
        <v>64.430000000000007</v>
      </c>
      <c r="EK86" s="263">
        <v>113.4</v>
      </c>
      <c r="EL86" s="266">
        <v>28.35</v>
      </c>
      <c r="EM86" s="267"/>
      <c r="EN86" s="267"/>
      <c r="EO86" s="267"/>
      <c r="EP86" s="267"/>
      <c r="EQ86" s="74">
        <f t="shared" si="130"/>
        <v>414.43000000000006</v>
      </c>
      <c r="ER86" s="74">
        <f t="shared" si="131"/>
        <v>103.61000000000001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7">
        <v>45</v>
      </c>
      <c r="FB86" s="268">
        <v>0</v>
      </c>
      <c r="FC86" s="106">
        <v>30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/>
      <c r="HZ86" s="303"/>
      <c r="IA86" s="89"/>
      <c r="IB86" s="87"/>
      <c r="IC86" s="172">
        <v>4.3</v>
      </c>
      <c r="ID86" s="269">
        <v>1.075</v>
      </c>
      <c r="IE86" s="184"/>
      <c r="IF86" s="184"/>
      <c r="IG86" s="74">
        <f t="shared" si="142"/>
        <v>4.3</v>
      </c>
      <c r="IH86" s="74">
        <f t="shared" si="143"/>
        <v>1.075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8">
        <v>5.15</v>
      </c>
      <c r="JF86" s="348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9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73">
        <v>0</v>
      </c>
      <c r="LO86" s="75">
        <v>6.5750000000000002</v>
      </c>
      <c r="LP86" s="375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3">
        <v>0</v>
      </c>
      <c r="MN86" s="306"/>
      <c r="MO86" s="363">
        <v>0</v>
      </c>
      <c r="MP86" s="306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5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03">
        <v>0</v>
      </c>
      <c r="NR86" s="303"/>
      <c r="NS86" s="270">
        <v>0</v>
      </c>
      <c r="NT86" s="270"/>
      <c r="NU86" s="270">
        <v>0</v>
      </c>
      <c r="NV86" s="270"/>
      <c r="NW86" s="270">
        <v>0</v>
      </c>
      <c r="NX86" s="270"/>
      <c r="NY86" s="270">
        <v>0</v>
      </c>
      <c r="NZ86" s="270"/>
      <c r="OA86" s="270">
        <v>0</v>
      </c>
      <c r="OB86" s="2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63">
        <v>0</v>
      </c>
      <c r="OP86" s="303"/>
      <c r="OQ86" s="363">
        <v>0</v>
      </c>
      <c r="OR86" s="303"/>
      <c r="OS86" s="363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>
        <v>0</v>
      </c>
      <c r="N87" s="67">
        <v>0</v>
      </c>
      <c r="O87" s="71">
        <v>0</v>
      </c>
      <c r="P87" s="67">
        <v>0</v>
      </c>
      <c r="Q87" s="114">
        <v>5.15</v>
      </c>
      <c r="R87" s="74">
        <v>1.03</v>
      </c>
      <c r="S87" s="263"/>
      <c r="T87" s="263"/>
      <c r="U87" s="74"/>
      <c r="V87" s="74"/>
      <c r="W87" s="74">
        <f t="shared" si="117"/>
        <v>5.15</v>
      </c>
      <c r="X87" s="74">
        <f t="shared" si="118"/>
        <v>1.03</v>
      </c>
      <c r="Y87" s="74"/>
      <c r="Z87" s="74"/>
      <c r="AA87" s="71"/>
      <c r="AB87" s="67"/>
      <c r="AC87" s="74">
        <f t="shared" si="119"/>
        <v>0</v>
      </c>
      <c r="AD87" s="74">
        <f t="shared" si="120"/>
        <v>0</v>
      </c>
      <c r="AE87" s="67"/>
      <c r="AF87" s="67"/>
      <c r="AG87" s="67"/>
      <c r="AH87" s="67"/>
      <c r="AI87" s="114"/>
      <c r="AJ87" s="114"/>
      <c r="AK87" s="350">
        <v>115</v>
      </c>
      <c r="AL87" s="351">
        <v>34.5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115</v>
      </c>
      <c r="AV87" s="70">
        <f t="shared" si="105"/>
        <v>34.5</v>
      </c>
      <c r="AW87" s="74"/>
      <c r="AX87" s="74"/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>
        <v>32</v>
      </c>
      <c r="BF87" s="74">
        <v>4.5568</v>
      </c>
      <c r="BG87" s="361">
        <v>10</v>
      </c>
      <c r="BH87" s="362">
        <v>1.4239999999999999</v>
      </c>
      <c r="BI87" s="361">
        <v>0</v>
      </c>
      <c r="BJ87" s="362">
        <v>0</v>
      </c>
      <c r="BK87" s="264">
        <v>8</v>
      </c>
      <c r="BL87" s="74">
        <v>1.1392</v>
      </c>
      <c r="BM87" s="74"/>
      <c r="BN87" s="74"/>
      <c r="BO87" s="74"/>
      <c r="BP87" s="74"/>
      <c r="BQ87" s="74"/>
      <c r="BR87" s="74"/>
      <c r="BS87" s="263">
        <f t="shared" si="121"/>
        <v>50</v>
      </c>
      <c r="BT87" s="74">
        <f t="shared" si="122"/>
        <v>7.12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8</v>
      </c>
      <c r="CL87" s="269">
        <v>2</v>
      </c>
      <c r="CM87" s="298">
        <v>6.18</v>
      </c>
      <c r="CN87" s="269">
        <v>2</v>
      </c>
      <c r="CO87" s="74">
        <f t="shared" si="123"/>
        <v>45.08</v>
      </c>
      <c r="CP87" s="74">
        <f t="shared" si="124"/>
        <v>14</v>
      </c>
      <c r="CQ87" s="300">
        <v>247.40625</v>
      </c>
      <c r="CR87" s="300"/>
      <c r="CS87" s="300"/>
      <c r="CT87" s="274"/>
      <c r="CU87" s="359">
        <v>18.556701030927801</v>
      </c>
      <c r="CV87" s="172"/>
      <c r="CW87" s="301">
        <v>63.814432989690701</v>
      </c>
      <c r="CX87" s="274"/>
      <c r="CY87" s="274"/>
      <c r="CZ87" s="274"/>
      <c r="DA87" s="278">
        <f t="shared" si="125"/>
        <v>329.77738402061851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6">
        <v>41.1</v>
      </c>
      <c r="DL87" s="346">
        <v>13.7</v>
      </c>
      <c r="DM87" s="263"/>
      <c r="DN87" s="263"/>
      <c r="DO87" s="346">
        <v>39.869999999999997</v>
      </c>
      <c r="DP87" s="346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52">
        <v>43.3</v>
      </c>
      <c r="EH87" s="353">
        <v>10.83</v>
      </c>
      <c r="EI87" s="87">
        <v>257.73</v>
      </c>
      <c r="EJ87" s="87">
        <v>64.430000000000007</v>
      </c>
      <c r="EK87" s="263">
        <v>113.4</v>
      </c>
      <c r="EL87" s="266">
        <v>28.35</v>
      </c>
      <c r="EM87" s="267"/>
      <c r="EN87" s="267"/>
      <c r="EO87" s="267"/>
      <c r="EP87" s="267"/>
      <c r="EQ87" s="74">
        <f t="shared" si="130"/>
        <v>414.43000000000006</v>
      </c>
      <c r="ER87" s="74">
        <f t="shared" si="131"/>
        <v>103.61000000000001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7">
        <v>45</v>
      </c>
      <c r="FB87" s="268">
        <v>0</v>
      </c>
      <c r="FC87" s="106">
        <v>30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4.3</v>
      </c>
      <c r="ID87" s="269">
        <v>1.075</v>
      </c>
      <c r="IE87" s="184"/>
      <c r="IF87" s="184"/>
      <c r="IG87" s="74">
        <f t="shared" si="142"/>
        <v>4.3</v>
      </c>
      <c r="IH87" s="74">
        <f t="shared" si="143"/>
        <v>1.075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8">
        <v>5.15</v>
      </c>
      <c r="JF87" s="348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9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73">
        <v>0</v>
      </c>
      <c r="LO87" s="75">
        <v>6.5750000000000002</v>
      </c>
      <c r="LP87" s="375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3">
        <v>0</v>
      </c>
      <c r="MN87" s="306"/>
      <c r="MO87" s="363">
        <v>0</v>
      </c>
      <c r="MP87" s="306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5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03">
        <v>0</v>
      </c>
      <c r="NR87" s="303"/>
      <c r="NS87" s="270">
        <v>0</v>
      </c>
      <c r="NT87" s="270"/>
      <c r="NU87" s="270">
        <v>0</v>
      </c>
      <c r="NV87" s="270"/>
      <c r="NW87" s="270">
        <v>0</v>
      </c>
      <c r="NX87" s="270"/>
      <c r="NY87" s="270">
        <v>0</v>
      </c>
      <c r="NZ87" s="270"/>
      <c r="OA87" s="270">
        <v>0</v>
      </c>
      <c r="OB87" s="2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63">
        <v>0</v>
      </c>
      <c r="OP87" s="303"/>
      <c r="OQ87" s="363">
        <v>0</v>
      </c>
      <c r="OR87" s="303"/>
      <c r="OS87" s="363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>
        <v>0</v>
      </c>
      <c r="N88" s="67">
        <v>0</v>
      </c>
      <c r="O88" s="71">
        <v>0</v>
      </c>
      <c r="P88" s="67">
        <v>0</v>
      </c>
      <c r="Q88" s="114">
        <v>5.15</v>
      </c>
      <c r="R88" s="74">
        <v>1.03</v>
      </c>
      <c r="S88" s="263"/>
      <c r="T88" s="263"/>
      <c r="U88" s="74"/>
      <c r="V88" s="74"/>
      <c r="W88" s="74">
        <f t="shared" si="117"/>
        <v>5.15</v>
      </c>
      <c r="X88" s="74">
        <f t="shared" si="118"/>
        <v>1.03</v>
      </c>
      <c r="Y88" s="74"/>
      <c r="Z88" s="74"/>
      <c r="AA88" s="71"/>
      <c r="AB88" s="67"/>
      <c r="AC88" s="74">
        <f t="shared" si="119"/>
        <v>0</v>
      </c>
      <c r="AD88" s="74">
        <f t="shared" si="120"/>
        <v>0</v>
      </c>
      <c r="AE88" s="67"/>
      <c r="AF88" s="67"/>
      <c r="AG88" s="67"/>
      <c r="AH88" s="67"/>
      <c r="AI88" s="114"/>
      <c r="AJ88" s="114"/>
      <c r="AK88" s="350">
        <v>115</v>
      </c>
      <c r="AL88" s="351">
        <v>34.5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115</v>
      </c>
      <c r="AV88" s="70">
        <f t="shared" si="105"/>
        <v>34.5</v>
      </c>
      <c r="AW88" s="74"/>
      <c r="AX88" s="74"/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>
        <v>32</v>
      </c>
      <c r="BF88" s="74">
        <v>4.5568</v>
      </c>
      <c r="BG88" s="361">
        <v>10</v>
      </c>
      <c r="BH88" s="362">
        <v>1.4239999999999999</v>
      </c>
      <c r="BI88" s="361">
        <v>0</v>
      </c>
      <c r="BJ88" s="362">
        <v>0</v>
      </c>
      <c r="BK88" s="264">
        <v>8</v>
      </c>
      <c r="BL88" s="74">
        <v>1.1392</v>
      </c>
      <c r="BM88" s="74"/>
      <c r="BN88" s="74"/>
      <c r="BO88" s="74"/>
      <c r="BP88" s="74"/>
      <c r="BQ88" s="74"/>
      <c r="BR88" s="74"/>
      <c r="BS88" s="263">
        <f t="shared" si="121"/>
        <v>50</v>
      </c>
      <c r="BT88" s="74">
        <f t="shared" si="122"/>
        <v>7.12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8</v>
      </c>
      <c r="CL88" s="269">
        <v>2</v>
      </c>
      <c r="CM88" s="298">
        <v>6.18</v>
      </c>
      <c r="CN88" s="269">
        <v>2</v>
      </c>
      <c r="CO88" s="74">
        <f t="shared" si="123"/>
        <v>45.08</v>
      </c>
      <c r="CP88" s="74">
        <f t="shared" si="124"/>
        <v>14</v>
      </c>
      <c r="CQ88" s="300">
        <v>247.40625</v>
      </c>
      <c r="CR88" s="300"/>
      <c r="CS88" s="300"/>
      <c r="CT88" s="274"/>
      <c r="CU88" s="359">
        <v>18.556701030927801</v>
      </c>
      <c r="CV88" s="172"/>
      <c r="CW88" s="301">
        <v>63.814432989690701</v>
      </c>
      <c r="CX88" s="274"/>
      <c r="CY88" s="274"/>
      <c r="CZ88" s="274"/>
      <c r="DA88" s="278">
        <f t="shared" si="125"/>
        <v>329.77738402061851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6">
        <v>41.1</v>
      </c>
      <c r="DL88" s="346">
        <v>13.7</v>
      </c>
      <c r="DM88" s="263"/>
      <c r="DN88" s="263"/>
      <c r="DO88" s="346">
        <v>39.869999999999997</v>
      </c>
      <c r="DP88" s="346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52">
        <v>43.3</v>
      </c>
      <c r="EH88" s="353">
        <v>10.83</v>
      </c>
      <c r="EI88" s="87">
        <v>257.73</v>
      </c>
      <c r="EJ88" s="87">
        <v>64.430000000000007</v>
      </c>
      <c r="EK88" s="263">
        <v>113.4</v>
      </c>
      <c r="EL88" s="266">
        <v>28.35</v>
      </c>
      <c r="EM88" s="267"/>
      <c r="EN88" s="267"/>
      <c r="EO88" s="267"/>
      <c r="EP88" s="267"/>
      <c r="EQ88" s="74">
        <f t="shared" si="130"/>
        <v>414.43000000000006</v>
      </c>
      <c r="ER88" s="74">
        <f t="shared" si="131"/>
        <v>103.61000000000001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7">
        <v>45</v>
      </c>
      <c r="FB88" s="268">
        <v>0</v>
      </c>
      <c r="FC88" s="106">
        <v>30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/>
      <c r="HZ88" s="303"/>
      <c r="IA88" s="89"/>
      <c r="IB88" s="87"/>
      <c r="IC88" s="172">
        <v>4.3</v>
      </c>
      <c r="ID88" s="269">
        <v>1.075</v>
      </c>
      <c r="IE88" s="184"/>
      <c r="IF88" s="184"/>
      <c r="IG88" s="74">
        <f t="shared" si="142"/>
        <v>4.3</v>
      </c>
      <c r="IH88" s="74">
        <f t="shared" si="143"/>
        <v>1.075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8">
        <v>5.15</v>
      </c>
      <c r="JF88" s="348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9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73">
        <v>0</v>
      </c>
      <c r="LO88" s="75">
        <v>6.5750000000000002</v>
      </c>
      <c r="LP88" s="375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3">
        <v>0</v>
      </c>
      <c r="MN88" s="306"/>
      <c r="MO88" s="363">
        <v>0</v>
      </c>
      <c r="MP88" s="306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5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03">
        <v>0</v>
      </c>
      <c r="NR88" s="303"/>
      <c r="NS88" s="270">
        <v>0</v>
      </c>
      <c r="NT88" s="270"/>
      <c r="NU88" s="270">
        <v>0</v>
      </c>
      <c r="NV88" s="270"/>
      <c r="NW88" s="270">
        <v>0</v>
      </c>
      <c r="NX88" s="270"/>
      <c r="NY88" s="270">
        <v>0</v>
      </c>
      <c r="NZ88" s="270"/>
      <c r="OA88" s="270">
        <v>0</v>
      </c>
      <c r="OB88" s="2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63">
        <v>0</v>
      </c>
      <c r="OP88" s="303"/>
      <c r="OQ88" s="363">
        <v>0</v>
      </c>
      <c r="OR88" s="303"/>
      <c r="OS88" s="363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>
        <v>0</v>
      </c>
      <c r="N89" s="67">
        <v>0</v>
      </c>
      <c r="O89" s="71">
        <v>0</v>
      </c>
      <c r="P89" s="67">
        <v>0</v>
      </c>
      <c r="Q89" s="114">
        <v>5.15</v>
      </c>
      <c r="R89" s="74">
        <v>1.03</v>
      </c>
      <c r="S89" s="263"/>
      <c r="T89" s="263"/>
      <c r="U89" s="74"/>
      <c r="V89" s="74"/>
      <c r="W89" s="74">
        <f t="shared" si="117"/>
        <v>5.15</v>
      </c>
      <c r="X89" s="74">
        <f t="shared" si="118"/>
        <v>1.03</v>
      </c>
      <c r="Y89" s="74"/>
      <c r="Z89" s="74"/>
      <c r="AA89" s="71"/>
      <c r="AB89" s="67"/>
      <c r="AC89" s="74">
        <f t="shared" si="119"/>
        <v>0</v>
      </c>
      <c r="AD89" s="74">
        <f t="shared" si="120"/>
        <v>0</v>
      </c>
      <c r="AE89" s="67"/>
      <c r="AF89" s="67"/>
      <c r="AG89" s="67"/>
      <c r="AH89" s="67"/>
      <c r="AI89" s="114"/>
      <c r="AJ89" s="114"/>
      <c r="AK89" s="350">
        <v>115</v>
      </c>
      <c r="AL89" s="351">
        <v>34.5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115</v>
      </c>
      <c r="AV89" s="70">
        <f t="shared" si="105"/>
        <v>34.5</v>
      </c>
      <c r="AW89" s="74"/>
      <c r="AX89" s="74"/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>
        <v>32</v>
      </c>
      <c r="BF89" s="74">
        <v>4.5568</v>
      </c>
      <c r="BG89" s="361">
        <v>10</v>
      </c>
      <c r="BH89" s="362">
        <v>1.4239999999999999</v>
      </c>
      <c r="BI89" s="361">
        <v>0</v>
      </c>
      <c r="BJ89" s="362">
        <v>0</v>
      </c>
      <c r="BK89" s="264">
        <v>8</v>
      </c>
      <c r="BL89" s="74">
        <v>1.1392</v>
      </c>
      <c r="BM89" s="74"/>
      <c r="BN89" s="74"/>
      <c r="BO89" s="74"/>
      <c r="BP89" s="74"/>
      <c r="BQ89" s="74"/>
      <c r="BR89" s="74"/>
      <c r="BS89" s="263">
        <f t="shared" si="121"/>
        <v>50</v>
      </c>
      <c r="BT89" s="74">
        <f t="shared" si="122"/>
        <v>7.12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8</v>
      </c>
      <c r="CL89" s="269">
        <v>2</v>
      </c>
      <c r="CM89" s="298">
        <v>6.18</v>
      </c>
      <c r="CN89" s="269">
        <v>2</v>
      </c>
      <c r="CO89" s="74">
        <f t="shared" si="123"/>
        <v>45.08</v>
      </c>
      <c r="CP89" s="74">
        <f t="shared" si="124"/>
        <v>14</v>
      </c>
      <c r="CQ89" s="300">
        <v>247.40625</v>
      </c>
      <c r="CR89" s="300"/>
      <c r="CS89" s="300"/>
      <c r="CT89" s="274"/>
      <c r="CU89" s="359">
        <v>18.556701030927801</v>
      </c>
      <c r="CV89" s="172"/>
      <c r="CW89" s="301">
        <v>63.814432989690701</v>
      </c>
      <c r="CX89" s="274"/>
      <c r="CY89" s="274"/>
      <c r="CZ89" s="274"/>
      <c r="DA89" s="278">
        <f t="shared" si="125"/>
        <v>329.77738402061851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6">
        <v>41.1</v>
      </c>
      <c r="DL89" s="346">
        <v>13.7</v>
      </c>
      <c r="DM89" s="263"/>
      <c r="DN89" s="263"/>
      <c r="DO89" s="346">
        <v>39.869999999999997</v>
      </c>
      <c r="DP89" s="346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52">
        <v>43.3</v>
      </c>
      <c r="EH89" s="353">
        <v>10.83</v>
      </c>
      <c r="EI89" s="87">
        <v>257.73</v>
      </c>
      <c r="EJ89" s="87">
        <v>64.430000000000007</v>
      </c>
      <c r="EK89" s="263">
        <v>113.4</v>
      </c>
      <c r="EL89" s="266">
        <v>28.35</v>
      </c>
      <c r="EM89" s="267"/>
      <c r="EN89" s="267"/>
      <c r="EO89" s="267"/>
      <c r="EP89" s="267"/>
      <c r="EQ89" s="74">
        <f t="shared" si="130"/>
        <v>414.43000000000006</v>
      </c>
      <c r="ER89" s="74">
        <f t="shared" si="131"/>
        <v>103.61000000000001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7">
        <v>45</v>
      </c>
      <c r="FB89" s="268">
        <v>0</v>
      </c>
      <c r="FC89" s="106">
        <v>30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/>
      <c r="HZ89" s="303"/>
      <c r="IA89" s="89"/>
      <c r="IB89" s="87"/>
      <c r="IC89" s="172">
        <v>4.3</v>
      </c>
      <c r="ID89" s="269">
        <v>1.075</v>
      </c>
      <c r="IE89" s="184"/>
      <c r="IF89" s="184"/>
      <c r="IG89" s="74">
        <f t="shared" si="142"/>
        <v>4.3</v>
      </c>
      <c r="IH89" s="74">
        <f t="shared" si="143"/>
        <v>1.075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8">
        <v>5.15</v>
      </c>
      <c r="JF89" s="348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9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73">
        <v>0</v>
      </c>
      <c r="LO89" s="75">
        <v>6.5750000000000002</v>
      </c>
      <c r="LP89" s="375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3">
        <v>0</v>
      </c>
      <c r="MN89" s="306"/>
      <c r="MO89" s="363">
        <v>0</v>
      </c>
      <c r="MP89" s="306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5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03">
        <v>0</v>
      </c>
      <c r="NR89" s="303"/>
      <c r="NS89" s="270">
        <v>0</v>
      </c>
      <c r="NT89" s="270"/>
      <c r="NU89" s="270">
        <v>0</v>
      </c>
      <c r="NV89" s="270"/>
      <c r="NW89" s="270">
        <v>0</v>
      </c>
      <c r="NX89" s="270"/>
      <c r="NY89" s="270">
        <v>0</v>
      </c>
      <c r="NZ89" s="270"/>
      <c r="OA89" s="270">
        <v>0</v>
      </c>
      <c r="OB89" s="2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63">
        <v>0</v>
      </c>
      <c r="OP89" s="303"/>
      <c r="OQ89" s="363">
        <v>0</v>
      </c>
      <c r="OR89" s="303"/>
      <c r="OS89" s="363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>
        <v>0</v>
      </c>
      <c r="N90" s="67">
        <v>0</v>
      </c>
      <c r="O90" s="71">
        <v>0</v>
      </c>
      <c r="P90" s="67">
        <v>0</v>
      </c>
      <c r="Q90" s="114">
        <v>5.15</v>
      </c>
      <c r="R90" s="74">
        <v>1.03</v>
      </c>
      <c r="S90" s="263"/>
      <c r="T90" s="263"/>
      <c r="U90" s="74"/>
      <c r="V90" s="74"/>
      <c r="W90" s="74">
        <f t="shared" si="117"/>
        <v>5.15</v>
      </c>
      <c r="X90" s="74">
        <f t="shared" si="118"/>
        <v>1.03</v>
      </c>
      <c r="Y90" s="74"/>
      <c r="Z90" s="74"/>
      <c r="AA90" s="71"/>
      <c r="AB90" s="67"/>
      <c r="AC90" s="74">
        <f t="shared" si="119"/>
        <v>0</v>
      </c>
      <c r="AD90" s="74">
        <f t="shared" si="120"/>
        <v>0</v>
      </c>
      <c r="AE90" s="67"/>
      <c r="AF90" s="67"/>
      <c r="AG90" s="67"/>
      <c r="AH90" s="67"/>
      <c r="AI90" s="114"/>
      <c r="AJ90" s="114"/>
      <c r="AK90" s="350">
        <v>115</v>
      </c>
      <c r="AL90" s="351">
        <v>34.5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115</v>
      </c>
      <c r="AV90" s="70">
        <f t="shared" si="105"/>
        <v>34.5</v>
      </c>
      <c r="AW90" s="74"/>
      <c r="AX90" s="74"/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>
        <v>32</v>
      </c>
      <c r="BF90" s="74">
        <v>4.5568</v>
      </c>
      <c r="BG90" s="361">
        <v>10</v>
      </c>
      <c r="BH90" s="362">
        <v>1.4239999999999999</v>
      </c>
      <c r="BI90" s="361">
        <v>0</v>
      </c>
      <c r="BJ90" s="362">
        <v>0</v>
      </c>
      <c r="BK90" s="264">
        <v>8</v>
      </c>
      <c r="BL90" s="74">
        <v>1.1392</v>
      </c>
      <c r="BM90" s="74"/>
      <c r="BN90" s="74"/>
      <c r="BO90" s="74"/>
      <c r="BP90" s="74"/>
      <c r="BQ90" s="74"/>
      <c r="BR90" s="74"/>
      <c r="BS90" s="263">
        <f t="shared" si="121"/>
        <v>50</v>
      </c>
      <c r="BT90" s="74">
        <f t="shared" si="122"/>
        <v>7.12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8</v>
      </c>
      <c r="CL90" s="269">
        <v>2</v>
      </c>
      <c r="CM90" s="298">
        <v>6.18</v>
      </c>
      <c r="CN90" s="269">
        <v>2</v>
      </c>
      <c r="CO90" s="74">
        <f t="shared" si="123"/>
        <v>45.08</v>
      </c>
      <c r="CP90" s="74">
        <f t="shared" si="124"/>
        <v>14</v>
      </c>
      <c r="CQ90" s="300">
        <v>247.40625</v>
      </c>
      <c r="CR90" s="300"/>
      <c r="CS90" s="300"/>
      <c r="CT90" s="274"/>
      <c r="CU90" s="359">
        <v>18.556701030927801</v>
      </c>
      <c r="CV90" s="172"/>
      <c r="CW90" s="301">
        <v>63.814432989690701</v>
      </c>
      <c r="CX90" s="274"/>
      <c r="CY90" s="274"/>
      <c r="CZ90" s="274"/>
      <c r="DA90" s="278">
        <f t="shared" si="125"/>
        <v>329.77738402061851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6">
        <v>41.1</v>
      </c>
      <c r="DL90" s="346">
        <v>13.7</v>
      </c>
      <c r="DM90" s="263"/>
      <c r="DN90" s="263"/>
      <c r="DO90" s="346">
        <v>39.869999999999997</v>
      </c>
      <c r="DP90" s="346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52">
        <v>43.3</v>
      </c>
      <c r="EH90" s="353">
        <v>10.83</v>
      </c>
      <c r="EI90" s="87">
        <v>257.73</v>
      </c>
      <c r="EJ90" s="87">
        <v>64.430000000000007</v>
      </c>
      <c r="EK90" s="263">
        <v>113.4</v>
      </c>
      <c r="EL90" s="266">
        <v>28.35</v>
      </c>
      <c r="EM90" s="267"/>
      <c r="EN90" s="267"/>
      <c r="EO90" s="267"/>
      <c r="EP90" s="267"/>
      <c r="EQ90" s="74">
        <f t="shared" si="130"/>
        <v>414.43000000000006</v>
      </c>
      <c r="ER90" s="74">
        <f t="shared" si="131"/>
        <v>103.61000000000001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7">
        <v>45</v>
      </c>
      <c r="FB90" s="268">
        <v>0</v>
      </c>
      <c r="FC90" s="106">
        <v>30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/>
      <c r="HZ90" s="303"/>
      <c r="IA90" s="89"/>
      <c r="IB90" s="87"/>
      <c r="IC90" s="172">
        <v>4.3</v>
      </c>
      <c r="ID90" s="269">
        <v>1.075</v>
      </c>
      <c r="IE90" s="184"/>
      <c r="IF90" s="184"/>
      <c r="IG90" s="74">
        <f t="shared" si="142"/>
        <v>4.3</v>
      </c>
      <c r="IH90" s="74">
        <f t="shared" si="143"/>
        <v>1.075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8">
        <v>5.15</v>
      </c>
      <c r="JF90" s="348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9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73">
        <v>0</v>
      </c>
      <c r="LO90" s="75">
        <v>6.5750000000000002</v>
      </c>
      <c r="LP90" s="375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3">
        <v>0</v>
      </c>
      <c r="MN90" s="306"/>
      <c r="MO90" s="363">
        <v>0</v>
      </c>
      <c r="MP90" s="306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5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03">
        <v>0</v>
      </c>
      <c r="NR90" s="303"/>
      <c r="NS90" s="270">
        <v>0</v>
      </c>
      <c r="NT90" s="270"/>
      <c r="NU90" s="270">
        <v>0</v>
      </c>
      <c r="NV90" s="270"/>
      <c r="NW90" s="270">
        <v>0</v>
      </c>
      <c r="NX90" s="270"/>
      <c r="NY90" s="270">
        <v>0</v>
      </c>
      <c r="NZ90" s="270"/>
      <c r="OA90" s="270">
        <v>0</v>
      </c>
      <c r="OB90" s="2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63">
        <v>0</v>
      </c>
      <c r="OP90" s="303"/>
      <c r="OQ90" s="363">
        <v>0</v>
      </c>
      <c r="OR90" s="303"/>
      <c r="OS90" s="363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>
        <v>0</v>
      </c>
      <c r="N91" s="67">
        <v>0</v>
      </c>
      <c r="O91" s="71">
        <v>0</v>
      </c>
      <c r="P91" s="67">
        <v>0</v>
      </c>
      <c r="Q91" s="114">
        <v>5.15</v>
      </c>
      <c r="R91" s="74">
        <v>1.03</v>
      </c>
      <c r="S91" s="263"/>
      <c r="T91" s="263"/>
      <c r="U91" s="74"/>
      <c r="V91" s="74"/>
      <c r="W91" s="74">
        <f t="shared" si="117"/>
        <v>5.15</v>
      </c>
      <c r="X91" s="74">
        <f t="shared" si="118"/>
        <v>1.03</v>
      </c>
      <c r="Y91" s="74"/>
      <c r="Z91" s="74"/>
      <c r="AA91" s="71"/>
      <c r="AB91" s="67"/>
      <c r="AC91" s="74">
        <f t="shared" si="119"/>
        <v>0</v>
      </c>
      <c r="AD91" s="74">
        <f t="shared" si="120"/>
        <v>0</v>
      </c>
      <c r="AE91" s="67"/>
      <c r="AF91" s="67"/>
      <c r="AG91" s="67"/>
      <c r="AH91" s="67"/>
      <c r="AI91" s="114"/>
      <c r="AJ91" s="114"/>
      <c r="AK91" s="350">
        <v>115</v>
      </c>
      <c r="AL91" s="351">
        <v>34.5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115</v>
      </c>
      <c r="AV91" s="70">
        <f t="shared" si="105"/>
        <v>34.5</v>
      </c>
      <c r="AW91" s="74"/>
      <c r="AX91" s="74"/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>
        <v>32</v>
      </c>
      <c r="BF91" s="74">
        <v>4.5568</v>
      </c>
      <c r="BG91" s="361">
        <v>10</v>
      </c>
      <c r="BH91" s="362">
        <v>1.4239999999999999</v>
      </c>
      <c r="BI91" s="361">
        <v>0</v>
      </c>
      <c r="BJ91" s="362">
        <v>0</v>
      </c>
      <c r="BK91" s="264">
        <v>8</v>
      </c>
      <c r="BL91" s="74">
        <v>1.1392</v>
      </c>
      <c r="BM91" s="74"/>
      <c r="BN91" s="74"/>
      <c r="BO91" s="74"/>
      <c r="BP91" s="74"/>
      <c r="BQ91" s="74"/>
      <c r="BR91" s="74"/>
      <c r="BS91" s="263">
        <f t="shared" si="121"/>
        <v>50</v>
      </c>
      <c r="BT91" s="74">
        <f t="shared" si="122"/>
        <v>7.12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8</v>
      </c>
      <c r="CL91" s="269">
        <v>2</v>
      </c>
      <c r="CM91" s="298">
        <v>6.18</v>
      </c>
      <c r="CN91" s="269">
        <v>2</v>
      </c>
      <c r="CO91" s="74">
        <f t="shared" si="123"/>
        <v>45.08</v>
      </c>
      <c r="CP91" s="74">
        <f t="shared" si="124"/>
        <v>14</v>
      </c>
      <c r="CQ91" s="300">
        <v>247.40625</v>
      </c>
      <c r="CR91" s="300"/>
      <c r="CS91" s="300"/>
      <c r="CT91" s="274"/>
      <c r="CU91" s="359">
        <v>18.556701030927801</v>
      </c>
      <c r="CV91" s="172"/>
      <c r="CW91" s="301">
        <v>63.814432989690701</v>
      </c>
      <c r="CX91" s="274"/>
      <c r="CY91" s="274"/>
      <c r="CZ91" s="274"/>
      <c r="DA91" s="278">
        <f t="shared" si="125"/>
        <v>329.77738402061851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6">
        <v>41.1</v>
      </c>
      <c r="DL91" s="346">
        <v>13.7</v>
      </c>
      <c r="DM91" s="263"/>
      <c r="DN91" s="263"/>
      <c r="DO91" s="346">
        <v>39.869999999999997</v>
      </c>
      <c r="DP91" s="346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52">
        <v>43.3</v>
      </c>
      <c r="EH91" s="353">
        <v>10.83</v>
      </c>
      <c r="EI91" s="87">
        <v>257.73</v>
      </c>
      <c r="EJ91" s="87">
        <v>64.430000000000007</v>
      </c>
      <c r="EK91" s="263">
        <v>113.4</v>
      </c>
      <c r="EL91" s="266">
        <v>28.35</v>
      </c>
      <c r="EM91" s="267"/>
      <c r="EN91" s="267"/>
      <c r="EO91" s="267"/>
      <c r="EP91" s="267"/>
      <c r="EQ91" s="74">
        <f t="shared" si="130"/>
        <v>414.43000000000006</v>
      </c>
      <c r="ER91" s="74">
        <f t="shared" si="131"/>
        <v>103.61000000000001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7">
        <v>45</v>
      </c>
      <c r="FB91" s="268">
        <v>0</v>
      </c>
      <c r="FC91" s="106">
        <v>30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/>
      <c r="HZ91" s="303"/>
      <c r="IA91" s="89"/>
      <c r="IB91" s="87"/>
      <c r="IC91" s="172">
        <v>4.3</v>
      </c>
      <c r="ID91" s="269">
        <v>1.075</v>
      </c>
      <c r="IE91" s="184"/>
      <c r="IF91" s="184"/>
      <c r="IG91" s="74">
        <f t="shared" si="142"/>
        <v>4.3</v>
      </c>
      <c r="IH91" s="74">
        <f t="shared" si="143"/>
        <v>1.075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8">
        <v>5.15</v>
      </c>
      <c r="JF91" s="348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9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73">
        <v>0</v>
      </c>
      <c r="LO91" s="75">
        <v>6.5750000000000002</v>
      </c>
      <c r="LP91" s="375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3">
        <v>0</v>
      </c>
      <c r="MN91" s="306"/>
      <c r="MO91" s="363">
        <v>0</v>
      </c>
      <c r="MP91" s="306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5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03">
        <v>0</v>
      </c>
      <c r="NR91" s="303"/>
      <c r="NS91" s="270">
        <v>0</v>
      </c>
      <c r="NT91" s="270"/>
      <c r="NU91" s="270">
        <v>0</v>
      </c>
      <c r="NV91" s="270"/>
      <c r="NW91" s="270">
        <v>0</v>
      </c>
      <c r="NX91" s="270"/>
      <c r="NY91" s="270">
        <v>0</v>
      </c>
      <c r="NZ91" s="270"/>
      <c r="OA91" s="270">
        <v>0</v>
      </c>
      <c r="OB91" s="2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63">
        <v>0</v>
      </c>
      <c r="OP91" s="303"/>
      <c r="OQ91" s="363">
        <v>0</v>
      </c>
      <c r="OR91" s="303"/>
      <c r="OS91" s="363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>
        <v>0</v>
      </c>
      <c r="N92" s="67">
        <v>0</v>
      </c>
      <c r="O92" s="71">
        <v>0</v>
      </c>
      <c r="P92" s="67">
        <v>0</v>
      </c>
      <c r="Q92" s="114">
        <v>5.15</v>
      </c>
      <c r="R92" s="74">
        <v>1.03</v>
      </c>
      <c r="S92" s="263"/>
      <c r="T92" s="263"/>
      <c r="U92" s="74"/>
      <c r="V92" s="74"/>
      <c r="W92" s="74">
        <f t="shared" si="117"/>
        <v>5.15</v>
      </c>
      <c r="X92" s="74">
        <f t="shared" si="118"/>
        <v>1.03</v>
      </c>
      <c r="Y92" s="74"/>
      <c r="Z92" s="74"/>
      <c r="AA92" s="71"/>
      <c r="AB92" s="67"/>
      <c r="AC92" s="74">
        <f t="shared" si="119"/>
        <v>0</v>
      </c>
      <c r="AD92" s="74">
        <f t="shared" si="120"/>
        <v>0</v>
      </c>
      <c r="AE92" s="67"/>
      <c r="AF92" s="67"/>
      <c r="AG92" s="67"/>
      <c r="AH92" s="67"/>
      <c r="AI92" s="114"/>
      <c r="AJ92" s="114"/>
      <c r="AK92" s="350">
        <v>115</v>
      </c>
      <c r="AL92" s="351">
        <v>34.5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115</v>
      </c>
      <c r="AV92" s="70">
        <f t="shared" si="105"/>
        <v>34.5</v>
      </c>
      <c r="AW92" s="74"/>
      <c r="AX92" s="74"/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>
        <v>32</v>
      </c>
      <c r="BF92" s="74">
        <v>4.5568</v>
      </c>
      <c r="BG92" s="361">
        <v>10</v>
      </c>
      <c r="BH92" s="362">
        <v>1.4239999999999999</v>
      </c>
      <c r="BI92" s="361">
        <v>0</v>
      </c>
      <c r="BJ92" s="362">
        <v>0</v>
      </c>
      <c r="BK92" s="264">
        <v>8</v>
      </c>
      <c r="BL92" s="74">
        <v>1.1392</v>
      </c>
      <c r="BM92" s="74"/>
      <c r="BN92" s="74"/>
      <c r="BO92" s="74"/>
      <c r="BP92" s="74"/>
      <c r="BQ92" s="74"/>
      <c r="BR92" s="74"/>
      <c r="BS92" s="263">
        <f t="shared" si="121"/>
        <v>50</v>
      </c>
      <c r="BT92" s="74">
        <f t="shared" si="122"/>
        <v>7.12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8</v>
      </c>
      <c r="CL92" s="269">
        <v>2</v>
      </c>
      <c r="CM92" s="298">
        <v>6.18</v>
      </c>
      <c r="CN92" s="269">
        <v>2</v>
      </c>
      <c r="CO92" s="74">
        <f t="shared" si="123"/>
        <v>45.08</v>
      </c>
      <c r="CP92" s="74">
        <f t="shared" si="124"/>
        <v>14</v>
      </c>
      <c r="CQ92" s="300">
        <v>247.40625</v>
      </c>
      <c r="CR92" s="300"/>
      <c r="CS92" s="300"/>
      <c r="CT92" s="274"/>
      <c r="CU92" s="359">
        <v>18.556701030927801</v>
      </c>
      <c r="CV92" s="172"/>
      <c r="CW92" s="301">
        <v>63.814432989690701</v>
      </c>
      <c r="CX92" s="274"/>
      <c r="CY92" s="274"/>
      <c r="CZ92" s="274"/>
      <c r="DA92" s="278">
        <f t="shared" si="125"/>
        <v>329.77738402061851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6">
        <v>41.1</v>
      </c>
      <c r="DL92" s="346">
        <v>13.7</v>
      </c>
      <c r="DM92" s="263"/>
      <c r="DN92" s="263"/>
      <c r="DO92" s="346">
        <v>39.869999999999997</v>
      </c>
      <c r="DP92" s="346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52">
        <v>43.3</v>
      </c>
      <c r="EH92" s="353">
        <v>10.83</v>
      </c>
      <c r="EI92" s="87">
        <v>257.73</v>
      </c>
      <c r="EJ92" s="87">
        <v>64.430000000000007</v>
      </c>
      <c r="EK92" s="263">
        <v>113.4</v>
      </c>
      <c r="EL92" s="266">
        <v>28.35</v>
      </c>
      <c r="EM92" s="267"/>
      <c r="EN92" s="267"/>
      <c r="EO92" s="267"/>
      <c r="EP92" s="267"/>
      <c r="EQ92" s="74">
        <f t="shared" si="130"/>
        <v>414.43000000000006</v>
      </c>
      <c r="ER92" s="74">
        <f t="shared" si="131"/>
        <v>103.61000000000001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7">
        <v>45</v>
      </c>
      <c r="FB92" s="268">
        <v>0</v>
      </c>
      <c r="FC92" s="106">
        <v>30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/>
      <c r="HZ92" s="303"/>
      <c r="IA92" s="89"/>
      <c r="IB92" s="87"/>
      <c r="IC92" s="172">
        <v>4.3</v>
      </c>
      <c r="ID92" s="269">
        <v>1.075</v>
      </c>
      <c r="IE92" s="184"/>
      <c r="IF92" s="184"/>
      <c r="IG92" s="74">
        <f t="shared" si="142"/>
        <v>4.3</v>
      </c>
      <c r="IH92" s="74">
        <f t="shared" si="143"/>
        <v>1.075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8">
        <v>5.15</v>
      </c>
      <c r="JF92" s="348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9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73">
        <v>0</v>
      </c>
      <c r="LO92" s="75">
        <v>6.5750000000000002</v>
      </c>
      <c r="LP92" s="375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3">
        <v>0</v>
      </c>
      <c r="MN92" s="306"/>
      <c r="MO92" s="363">
        <v>0</v>
      </c>
      <c r="MP92" s="306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5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03">
        <v>0</v>
      </c>
      <c r="NR92" s="303"/>
      <c r="NS92" s="270">
        <v>0</v>
      </c>
      <c r="NT92" s="270"/>
      <c r="NU92" s="270">
        <v>0</v>
      </c>
      <c r="NV92" s="270"/>
      <c r="NW92" s="270">
        <v>0</v>
      </c>
      <c r="NX92" s="270"/>
      <c r="NY92" s="270">
        <v>0</v>
      </c>
      <c r="NZ92" s="270"/>
      <c r="OA92" s="270">
        <v>0</v>
      </c>
      <c r="OB92" s="2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63">
        <v>0</v>
      </c>
      <c r="OP92" s="303"/>
      <c r="OQ92" s="363">
        <v>0</v>
      </c>
      <c r="OR92" s="303"/>
      <c r="OS92" s="363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>
        <v>0</v>
      </c>
      <c r="N93" s="67">
        <v>0</v>
      </c>
      <c r="O93" s="71">
        <v>0</v>
      </c>
      <c r="P93" s="67">
        <v>0</v>
      </c>
      <c r="Q93" s="114">
        <v>5.15</v>
      </c>
      <c r="R93" s="74">
        <v>1.03</v>
      </c>
      <c r="S93" s="263"/>
      <c r="T93" s="263"/>
      <c r="U93" s="74"/>
      <c r="V93" s="74"/>
      <c r="W93" s="74">
        <f t="shared" si="117"/>
        <v>5.15</v>
      </c>
      <c r="X93" s="74">
        <f t="shared" si="118"/>
        <v>1.03</v>
      </c>
      <c r="Y93" s="74"/>
      <c r="Z93" s="74"/>
      <c r="AA93" s="71"/>
      <c r="AB93" s="67"/>
      <c r="AC93" s="74">
        <f t="shared" si="119"/>
        <v>0</v>
      </c>
      <c r="AD93" s="74">
        <f t="shared" si="120"/>
        <v>0</v>
      </c>
      <c r="AE93" s="67"/>
      <c r="AF93" s="67"/>
      <c r="AG93" s="67"/>
      <c r="AH93" s="67"/>
      <c r="AI93" s="114"/>
      <c r="AJ93" s="114"/>
      <c r="AK93" s="350">
        <v>115</v>
      </c>
      <c r="AL93" s="351">
        <v>34.5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115</v>
      </c>
      <c r="AV93" s="70">
        <f t="shared" si="105"/>
        <v>34.5</v>
      </c>
      <c r="AW93" s="74"/>
      <c r="AX93" s="74"/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>
        <v>32</v>
      </c>
      <c r="BF93" s="74">
        <v>4.5568</v>
      </c>
      <c r="BG93" s="361">
        <v>10</v>
      </c>
      <c r="BH93" s="362">
        <v>1.4239999999999999</v>
      </c>
      <c r="BI93" s="361">
        <v>0</v>
      </c>
      <c r="BJ93" s="362">
        <v>0</v>
      </c>
      <c r="BK93" s="264">
        <v>8</v>
      </c>
      <c r="BL93" s="74">
        <v>1.1392</v>
      </c>
      <c r="BM93" s="74"/>
      <c r="BN93" s="74"/>
      <c r="BO93" s="74"/>
      <c r="BP93" s="74"/>
      <c r="BQ93" s="74"/>
      <c r="BR93" s="74"/>
      <c r="BS93" s="263">
        <f t="shared" si="121"/>
        <v>50</v>
      </c>
      <c r="BT93" s="74">
        <f t="shared" si="122"/>
        <v>7.12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8</v>
      </c>
      <c r="CL93" s="269">
        <v>2</v>
      </c>
      <c r="CM93" s="298">
        <v>6.18</v>
      </c>
      <c r="CN93" s="269">
        <v>2</v>
      </c>
      <c r="CO93" s="74">
        <f t="shared" si="123"/>
        <v>45.08</v>
      </c>
      <c r="CP93" s="74">
        <f t="shared" si="124"/>
        <v>14</v>
      </c>
      <c r="CQ93" s="300">
        <v>247.40625</v>
      </c>
      <c r="CR93" s="300"/>
      <c r="CS93" s="300"/>
      <c r="CT93" s="274"/>
      <c r="CU93" s="359">
        <v>18.556701030927801</v>
      </c>
      <c r="CV93" s="172"/>
      <c r="CW93" s="301">
        <v>63.814432989690701</v>
      </c>
      <c r="CX93" s="274"/>
      <c r="CY93" s="274"/>
      <c r="CZ93" s="274"/>
      <c r="DA93" s="278">
        <f t="shared" si="125"/>
        <v>329.77738402061851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6">
        <v>41.1</v>
      </c>
      <c r="DL93" s="346">
        <v>13.7</v>
      </c>
      <c r="DM93" s="263"/>
      <c r="DN93" s="263"/>
      <c r="DO93" s="346">
        <v>39.869999999999997</v>
      </c>
      <c r="DP93" s="346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52">
        <v>43.3</v>
      </c>
      <c r="EH93" s="353">
        <v>10.83</v>
      </c>
      <c r="EI93" s="87">
        <v>257.73</v>
      </c>
      <c r="EJ93" s="87">
        <v>64.430000000000007</v>
      </c>
      <c r="EK93" s="263">
        <v>113.4</v>
      </c>
      <c r="EL93" s="266">
        <v>28.35</v>
      </c>
      <c r="EM93" s="267"/>
      <c r="EN93" s="267"/>
      <c r="EO93" s="267"/>
      <c r="EP93" s="267"/>
      <c r="EQ93" s="74">
        <f t="shared" si="130"/>
        <v>414.43000000000006</v>
      </c>
      <c r="ER93" s="74">
        <f t="shared" si="131"/>
        <v>103.61000000000001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7">
        <v>45</v>
      </c>
      <c r="FB93" s="268">
        <v>0</v>
      </c>
      <c r="FC93" s="106">
        <v>30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/>
      <c r="HZ93" s="303"/>
      <c r="IA93" s="89"/>
      <c r="IB93" s="87"/>
      <c r="IC93" s="172">
        <v>4.3</v>
      </c>
      <c r="ID93" s="269">
        <v>1.075</v>
      </c>
      <c r="IE93" s="184"/>
      <c r="IF93" s="184"/>
      <c r="IG93" s="74">
        <f t="shared" si="142"/>
        <v>4.3</v>
      </c>
      <c r="IH93" s="74">
        <f t="shared" si="143"/>
        <v>1.075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8">
        <v>5.15</v>
      </c>
      <c r="JF93" s="348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9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73">
        <v>0</v>
      </c>
      <c r="LO93" s="75">
        <v>6.5750000000000002</v>
      </c>
      <c r="LP93" s="375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3">
        <v>0</v>
      </c>
      <c r="MN93" s="306"/>
      <c r="MO93" s="363">
        <v>0</v>
      </c>
      <c r="MP93" s="306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5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03">
        <v>0</v>
      </c>
      <c r="NR93" s="303"/>
      <c r="NS93" s="270">
        <v>0</v>
      </c>
      <c r="NT93" s="270"/>
      <c r="NU93" s="270">
        <v>0</v>
      </c>
      <c r="NV93" s="270"/>
      <c r="NW93" s="270">
        <v>0</v>
      </c>
      <c r="NX93" s="270"/>
      <c r="NY93" s="270">
        <v>0</v>
      </c>
      <c r="NZ93" s="270"/>
      <c r="OA93" s="270">
        <v>0</v>
      </c>
      <c r="OB93" s="2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63">
        <v>0</v>
      </c>
      <c r="OP93" s="303"/>
      <c r="OQ93" s="363">
        <v>0</v>
      </c>
      <c r="OR93" s="303"/>
      <c r="OS93" s="363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>
        <v>0</v>
      </c>
      <c r="N94" s="67">
        <v>0</v>
      </c>
      <c r="O94" s="71">
        <v>0</v>
      </c>
      <c r="P94" s="67">
        <v>0</v>
      </c>
      <c r="Q94" s="114">
        <v>5.15</v>
      </c>
      <c r="R94" s="74">
        <v>1.03</v>
      </c>
      <c r="S94" s="263"/>
      <c r="T94" s="263"/>
      <c r="U94" s="74"/>
      <c r="V94" s="74"/>
      <c r="W94" s="74">
        <f t="shared" si="117"/>
        <v>5.15</v>
      </c>
      <c r="X94" s="74">
        <f t="shared" si="118"/>
        <v>1.03</v>
      </c>
      <c r="Y94" s="74"/>
      <c r="Z94" s="74"/>
      <c r="AA94" s="71"/>
      <c r="AB94" s="67"/>
      <c r="AC94" s="74">
        <f t="shared" si="119"/>
        <v>0</v>
      </c>
      <c r="AD94" s="74">
        <f t="shared" si="120"/>
        <v>0</v>
      </c>
      <c r="AE94" s="67"/>
      <c r="AF94" s="67"/>
      <c r="AG94" s="67"/>
      <c r="AH94" s="67"/>
      <c r="AI94" s="114"/>
      <c r="AJ94" s="114"/>
      <c r="AK94" s="350">
        <v>115</v>
      </c>
      <c r="AL94" s="351">
        <v>34.5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115</v>
      </c>
      <c r="AV94" s="70">
        <f t="shared" si="105"/>
        <v>34.5</v>
      </c>
      <c r="AW94" s="74"/>
      <c r="AX94" s="74"/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>
        <v>32</v>
      </c>
      <c r="BF94" s="74">
        <v>4.5568</v>
      </c>
      <c r="BG94" s="361">
        <v>10</v>
      </c>
      <c r="BH94" s="362">
        <v>1.4239999999999999</v>
      </c>
      <c r="BI94" s="361">
        <v>0</v>
      </c>
      <c r="BJ94" s="362">
        <v>0</v>
      </c>
      <c r="BK94" s="264">
        <v>8</v>
      </c>
      <c r="BL94" s="74">
        <v>1.1392</v>
      </c>
      <c r="BM94" s="74"/>
      <c r="BN94" s="74"/>
      <c r="BO94" s="74"/>
      <c r="BP94" s="74"/>
      <c r="BQ94" s="74"/>
      <c r="BR94" s="74"/>
      <c r="BS94" s="263">
        <f t="shared" si="121"/>
        <v>50</v>
      </c>
      <c r="BT94" s="74">
        <f t="shared" si="122"/>
        <v>7.12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8</v>
      </c>
      <c r="CL94" s="269">
        <v>2</v>
      </c>
      <c r="CM94" s="298">
        <v>6.18</v>
      </c>
      <c r="CN94" s="269">
        <v>2</v>
      </c>
      <c r="CO94" s="74">
        <f t="shared" si="123"/>
        <v>45.08</v>
      </c>
      <c r="CP94" s="74">
        <f t="shared" si="124"/>
        <v>14</v>
      </c>
      <c r="CQ94" s="300">
        <v>247.40625</v>
      </c>
      <c r="CR94" s="300"/>
      <c r="CS94" s="300"/>
      <c r="CT94" s="274"/>
      <c r="CU94" s="359">
        <v>18.556701030927801</v>
      </c>
      <c r="CV94" s="172"/>
      <c r="CW94" s="301">
        <v>63.814432989690701</v>
      </c>
      <c r="CX94" s="274"/>
      <c r="CY94" s="274"/>
      <c r="CZ94" s="274"/>
      <c r="DA94" s="278">
        <f t="shared" si="125"/>
        <v>329.77738402061851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6">
        <v>41.1</v>
      </c>
      <c r="DL94" s="346">
        <v>13.7</v>
      </c>
      <c r="DM94" s="263"/>
      <c r="DN94" s="263"/>
      <c r="DO94" s="346">
        <v>39.869999999999997</v>
      </c>
      <c r="DP94" s="346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52">
        <v>43.3</v>
      </c>
      <c r="EH94" s="353">
        <v>10.83</v>
      </c>
      <c r="EI94" s="87">
        <v>257.73</v>
      </c>
      <c r="EJ94" s="87">
        <v>64.430000000000007</v>
      </c>
      <c r="EK94" s="263">
        <v>113.4</v>
      </c>
      <c r="EL94" s="266">
        <v>28.35</v>
      </c>
      <c r="EM94" s="267"/>
      <c r="EN94" s="267"/>
      <c r="EO94" s="267"/>
      <c r="EP94" s="267"/>
      <c r="EQ94" s="74">
        <f t="shared" si="130"/>
        <v>414.43000000000006</v>
      </c>
      <c r="ER94" s="74">
        <f t="shared" si="131"/>
        <v>103.61000000000001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7">
        <v>45</v>
      </c>
      <c r="FB94" s="268">
        <v>0</v>
      </c>
      <c r="FC94" s="106">
        <v>30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/>
      <c r="HZ94" s="303"/>
      <c r="IA94" s="89"/>
      <c r="IB94" s="87"/>
      <c r="IC94" s="172">
        <v>4.3</v>
      </c>
      <c r="ID94" s="269">
        <v>1.075</v>
      </c>
      <c r="IE94" s="184"/>
      <c r="IF94" s="184"/>
      <c r="IG94" s="74">
        <f t="shared" si="142"/>
        <v>4.3</v>
      </c>
      <c r="IH94" s="74">
        <f t="shared" si="143"/>
        <v>1.075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8">
        <v>5.15</v>
      </c>
      <c r="JF94" s="348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9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73">
        <v>0</v>
      </c>
      <c r="LO94" s="75">
        <v>6.5750000000000002</v>
      </c>
      <c r="LP94" s="375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3">
        <v>0</v>
      </c>
      <c r="MN94" s="306"/>
      <c r="MO94" s="363">
        <v>0</v>
      </c>
      <c r="MP94" s="306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5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03">
        <v>0</v>
      </c>
      <c r="NR94" s="303"/>
      <c r="NS94" s="270">
        <v>0</v>
      </c>
      <c r="NT94" s="270"/>
      <c r="NU94" s="270">
        <v>0</v>
      </c>
      <c r="NV94" s="270"/>
      <c r="NW94" s="270">
        <v>0</v>
      </c>
      <c r="NX94" s="270"/>
      <c r="NY94" s="270">
        <v>0</v>
      </c>
      <c r="NZ94" s="270"/>
      <c r="OA94" s="270">
        <v>0</v>
      </c>
      <c r="OB94" s="2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63">
        <v>0</v>
      </c>
      <c r="OP94" s="303"/>
      <c r="OQ94" s="363">
        <v>0</v>
      </c>
      <c r="OR94" s="303"/>
      <c r="OS94" s="363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>
        <v>0</v>
      </c>
      <c r="N95" s="67">
        <v>0</v>
      </c>
      <c r="O95" s="71">
        <v>0</v>
      </c>
      <c r="P95" s="67">
        <v>0</v>
      </c>
      <c r="Q95" s="114">
        <v>5.15</v>
      </c>
      <c r="R95" s="74">
        <v>1.03</v>
      </c>
      <c r="S95" s="263"/>
      <c r="T95" s="263"/>
      <c r="U95" s="74"/>
      <c r="V95" s="74"/>
      <c r="W95" s="74">
        <f t="shared" si="117"/>
        <v>5.15</v>
      </c>
      <c r="X95" s="74">
        <f t="shared" si="118"/>
        <v>1.03</v>
      </c>
      <c r="Y95" s="74"/>
      <c r="Z95" s="74"/>
      <c r="AA95" s="71"/>
      <c r="AB95" s="67"/>
      <c r="AC95" s="74">
        <f t="shared" si="119"/>
        <v>0</v>
      </c>
      <c r="AD95" s="74">
        <f t="shared" si="120"/>
        <v>0</v>
      </c>
      <c r="AE95" s="67"/>
      <c r="AF95" s="67"/>
      <c r="AG95" s="67"/>
      <c r="AH95" s="67"/>
      <c r="AI95" s="114"/>
      <c r="AJ95" s="114"/>
      <c r="AK95" s="350">
        <v>115</v>
      </c>
      <c r="AL95" s="351">
        <v>34.5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115</v>
      </c>
      <c r="AV95" s="70">
        <f t="shared" si="105"/>
        <v>34.5</v>
      </c>
      <c r="AW95" s="74"/>
      <c r="AX95" s="74"/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>
        <v>32</v>
      </c>
      <c r="BF95" s="74">
        <v>4.5568</v>
      </c>
      <c r="BG95" s="361">
        <v>10</v>
      </c>
      <c r="BH95" s="362">
        <v>1.4239999999999999</v>
      </c>
      <c r="BI95" s="361">
        <v>0</v>
      </c>
      <c r="BJ95" s="362">
        <v>0</v>
      </c>
      <c r="BK95" s="264">
        <v>8</v>
      </c>
      <c r="BL95" s="74">
        <v>1.1392</v>
      </c>
      <c r="BM95" s="74"/>
      <c r="BN95" s="74"/>
      <c r="BO95" s="74"/>
      <c r="BP95" s="74"/>
      <c r="BQ95" s="74"/>
      <c r="BR95" s="74"/>
      <c r="BS95" s="263">
        <f t="shared" si="121"/>
        <v>50</v>
      </c>
      <c r="BT95" s="74">
        <f t="shared" si="122"/>
        <v>7.12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8</v>
      </c>
      <c r="CL95" s="269">
        <v>2</v>
      </c>
      <c r="CM95" s="298">
        <v>6.18</v>
      </c>
      <c r="CN95" s="269">
        <v>2</v>
      </c>
      <c r="CO95" s="74">
        <f t="shared" si="123"/>
        <v>45.08</v>
      </c>
      <c r="CP95" s="74">
        <f t="shared" si="124"/>
        <v>14</v>
      </c>
      <c r="CQ95" s="300">
        <v>247.40625</v>
      </c>
      <c r="CR95" s="300"/>
      <c r="CS95" s="300"/>
      <c r="CT95" s="274"/>
      <c r="CU95" s="359">
        <v>18.556701030927801</v>
      </c>
      <c r="CV95" s="172"/>
      <c r="CW95" s="301">
        <v>63.814432989690701</v>
      </c>
      <c r="CX95" s="274"/>
      <c r="CY95" s="274"/>
      <c r="CZ95" s="274"/>
      <c r="DA95" s="278">
        <f t="shared" si="125"/>
        <v>329.77738402061851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6">
        <v>41.1</v>
      </c>
      <c r="DL95" s="346">
        <v>13.7</v>
      </c>
      <c r="DM95" s="263"/>
      <c r="DN95" s="263"/>
      <c r="DO95" s="346">
        <v>39.869999999999997</v>
      </c>
      <c r="DP95" s="346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52">
        <v>43.3</v>
      </c>
      <c r="EH95" s="353">
        <v>10.83</v>
      </c>
      <c r="EI95" s="87">
        <v>257.73</v>
      </c>
      <c r="EJ95" s="87">
        <v>64.430000000000007</v>
      </c>
      <c r="EK95" s="263">
        <v>113.4</v>
      </c>
      <c r="EL95" s="266">
        <v>28.35</v>
      </c>
      <c r="EM95" s="267"/>
      <c r="EN95" s="267"/>
      <c r="EO95" s="267"/>
      <c r="EP95" s="267"/>
      <c r="EQ95" s="74">
        <f t="shared" si="130"/>
        <v>414.43000000000006</v>
      </c>
      <c r="ER95" s="74">
        <f t="shared" si="131"/>
        <v>103.61000000000001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7">
        <v>45</v>
      </c>
      <c r="FB95" s="268">
        <v>0</v>
      </c>
      <c r="FC95" s="106">
        <v>30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/>
      <c r="HZ95" s="303"/>
      <c r="IA95" s="89"/>
      <c r="IB95" s="87"/>
      <c r="IC95" s="172">
        <v>4.3</v>
      </c>
      <c r="ID95" s="269">
        <v>1.075</v>
      </c>
      <c r="IE95" s="184"/>
      <c r="IF95" s="184"/>
      <c r="IG95" s="74">
        <f t="shared" si="142"/>
        <v>4.3</v>
      </c>
      <c r="IH95" s="74">
        <f t="shared" si="143"/>
        <v>1.075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8">
        <v>5.15</v>
      </c>
      <c r="JF95" s="348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9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73">
        <v>0</v>
      </c>
      <c r="LO95" s="75">
        <v>6.5750000000000002</v>
      </c>
      <c r="LP95" s="375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3">
        <v>0</v>
      </c>
      <c r="MN95" s="306"/>
      <c r="MO95" s="363">
        <v>0</v>
      </c>
      <c r="MP95" s="306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5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03">
        <v>0</v>
      </c>
      <c r="NR95" s="303"/>
      <c r="NS95" s="270">
        <v>0</v>
      </c>
      <c r="NT95" s="270"/>
      <c r="NU95" s="270">
        <v>0</v>
      </c>
      <c r="NV95" s="270"/>
      <c r="NW95" s="270">
        <v>0</v>
      </c>
      <c r="NX95" s="270"/>
      <c r="NY95" s="270">
        <v>0</v>
      </c>
      <c r="NZ95" s="270"/>
      <c r="OA95" s="270">
        <v>0</v>
      </c>
      <c r="OB95" s="2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63">
        <v>0</v>
      </c>
      <c r="OP95" s="303"/>
      <c r="OQ95" s="363">
        <v>0</v>
      </c>
      <c r="OR95" s="303"/>
      <c r="OS95" s="363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>
        <v>0</v>
      </c>
      <c r="N96" s="67">
        <v>0</v>
      </c>
      <c r="O96" s="71">
        <v>0</v>
      </c>
      <c r="P96" s="67">
        <v>0</v>
      </c>
      <c r="Q96" s="114">
        <v>5.15</v>
      </c>
      <c r="R96" s="74">
        <v>1.03</v>
      </c>
      <c r="S96" s="263"/>
      <c r="T96" s="263"/>
      <c r="U96" s="74"/>
      <c r="V96" s="74"/>
      <c r="W96" s="74">
        <f t="shared" si="117"/>
        <v>5.15</v>
      </c>
      <c r="X96" s="74">
        <f t="shared" si="118"/>
        <v>1.03</v>
      </c>
      <c r="Y96" s="74"/>
      <c r="Z96" s="74"/>
      <c r="AA96" s="71"/>
      <c r="AB96" s="67"/>
      <c r="AC96" s="74">
        <f t="shared" si="119"/>
        <v>0</v>
      </c>
      <c r="AD96" s="74">
        <f t="shared" si="120"/>
        <v>0</v>
      </c>
      <c r="AE96" s="67"/>
      <c r="AF96" s="67"/>
      <c r="AG96" s="67"/>
      <c r="AH96" s="67"/>
      <c r="AI96" s="114"/>
      <c r="AJ96" s="114"/>
      <c r="AK96" s="350">
        <v>115</v>
      </c>
      <c r="AL96" s="351">
        <v>34.5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115</v>
      </c>
      <c r="AV96" s="70">
        <f t="shared" si="105"/>
        <v>34.5</v>
      </c>
      <c r="AW96" s="74"/>
      <c r="AX96" s="74"/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>
        <v>32</v>
      </c>
      <c r="BF96" s="74">
        <v>4.5568</v>
      </c>
      <c r="BG96" s="361">
        <v>10</v>
      </c>
      <c r="BH96" s="362">
        <v>1.4239999999999999</v>
      </c>
      <c r="BI96" s="361">
        <v>0</v>
      </c>
      <c r="BJ96" s="362">
        <v>0</v>
      </c>
      <c r="BK96" s="264">
        <v>8</v>
      </c>
      <c r="BL96" s="74">
        <v>1.1392</v>
      </c>
      <c r="BM96" s="74"/>
      <c r="BN96" s="74"/>
      <c r="BO96" s="74"/>
      <c r="BP96" s="74"/>
      <c r="BQ96" s="74"/>
      <c r="BR96" s="74"/>
      <c r="BS96" s="263">
        <f t="shared" si="121"/>
        <v>50</v>
      </c>
      <c r="BT96" s="74">
        <f t="shared" si="122"/>
        <v>7.12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8</v>
      </c>
      <c r="CL96" s="269">
        <v>2</v>
      </c>
      <c r="CM96" s="298">
        <v>6.18</v>
      </c>
      <c r="CN96" s="269">
        <v>2</v>
      </c>
      <c r="CO96" s="74">
        <f t="shared" si="123"/>
        <v>45.08</v>
      </c>
      <c r="CP96" s="74">
        <f t="shared" si="124"/>
        <v>14</v>
      </c>
      <c r="CQ96" s="300">
        <v>247.40625</v>
      </c>
      <c r="CR96" s="300"/>
      <c r="CS96" s="300"/>
      <c r="CT96" s="274"/>
      <c r="CU96" s="359">
        <v>18.556701030927801</v>
      </c>
      <c r="CV96" s="172"/>
      <c r="CW96" s="301">
        <v>63.814432989690701</v>
      </c>
      <c r="CX96" s="274"/>
      <c r="CY96" s="274"/>
      <c r="CZ96" s="274"/>
      <c r="DA96" s="278">
        <f t="shared" si="125"/>
        <v>329.77738402061851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6">
        <v>41.1</v>
      </c>
      <c r="DL96" s="346">
        <v>13.7</v>
      </c>
      <c r="DM96" s="263"/>
      <c r="DN96" s="263"/>
      <c r="DO96" s="346">
        <v>39.869999999999997</v>
      </c>
      <c r="DP96" s="346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52">
        <v>43.3</v>
      </c>
      <c r="EH96" s="353">
        <v>10.83</v>
      </c>
      <c r="EI96" s="87">
        <v>257.73</v>
      </c>
      <c r="EJ96" s="87">
        <v>64.430000000000007</v>
      </c>
      <c r="EK96" s="263">
        <v>113.4</v>
      </c>
      <c r="EL96" s="266">
        <v>28.35</v>
      </c>
      <c r="EM96" s="267"/>
      <c r="EN96" s="267"/>
      <c r="EO96" s="267"/>
      <c r="EP96" s="267"/>
      <c r="EQ96" s="74">
        <f t="shared" si="130"/>
        <v>414.43000000000006</v>
      </c>
      <c r="ER96" s="74">
        <f t="shared" si="131"/>
        <v>103.61000000000001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7">
        <v>45</v>
      </c>
      <c r="FB96" s="268">
        <v>0</v>
      </c>
      <c r="FC96" s="106">
        <v>30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/>
      <c r="HZ96" s="303"/>
      <c r="IA96" s="89"/>
      <c r="IB96" s="87"/>
      <c r="IC96" s="172">
        <v>4.3</v>
      </c>
      <c r="ID96" s="269">
        <v>1.075</v>
      </c>
      <c r="IE96" s="184"/>
      <c r="IF96" s="184"/>
      <c r="IG96" s="74">
        <f t="shared" si="142"/>
        <v>4.3</v>
      </c>
      <c r="IH96" s="74">
        <f t="shared" si="143"/>
        <v>1.075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8">
        <v>5.15</v>
      </c>
      <c r="JF96" s="348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9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73">
        <v>0</v>
      </c>
      <c r="LO96" s="75">
        <v>6.5750000000000002</v>
      </c>
      <c r="LP96" s="375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3">
        <v>0</v>
      </c>
      <c r="MN96" s="306"/>
      <c r="MO96" s="363">
        <v>0</v>
      </c>
      <c r="MP96" s="306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5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03">
        <v>0</v>
      </c>
      <c r="NR96" s="303"/>
      <c r="NS96" s="270">
        <v>0</v>
      </c>
      <c r="NT96" s="270"/>
      <c r="NU96" s="270">
        <v>0</v>
      </c>
      <c r="NV96" s="270"/>
      <c r="NW96" s="270">
        <v>0</v>
      </c>
      <c r="NX96" s="270"/>
      <c r="NY96" s="270">
        <v>0</v>
      </c>
      <c r="NZ96" s="270"/>
      <c r="OA96" s="270">
        <v>0</v>
      </c>
      <c r="OB96" s="2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63">
        <v>0</v>
      </c>
      <c r="OP96" s="303"/>
      <c r="OQ96" s="363">
        <v>0</v>
      </c>
      <c r="OR96" s="303"/>
      <c r="OS96" s="363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>
        <v>0</v>
      </c>
      <c r="N97" s="67">
        <v>0</v>
      </c>
      <c r="O97" s="71">
        <v>0</v>
      </c>
      <c r="P97" s="67">
        <v>0</v>
      </c>
      <c r="Q97" s="114">
        <v>5.15</v>
      </c>
      <c r="R97" s="74">
        <v>1.03</v>
      </c>
      <c r="S97" s="263"/>
      <c r="T97" s="263"/>
      <c r="U97" s="74"/>
      <c r="V97" s="74"/>
      <c r="W97" s="74">
        <f t="shared" si="117"/>
        <v>5.15</v>
      </c>
      <c r="X97" s="74">
        <f t="shared" si="118"/>
        <v>1.03</v>
      </c>
      <c r="Y97" s="74"/>
      <c r="Z97" s="74"/>
      <c r="AA97" s="71"/>
      <c r="AB97" s="67"/>
      <c r="AC97" s="74">
        <f t="shared" si="119"/>
        <v>0</v>
      </c>
      <c r="AD97" s="74">
        <f t="shared" si="120"/>
        <v>0</v>
      </c>
      <c r="AE97" s="67"/>
      <c r="AF97" s="67"/>
      <c r="AG97" s="67"/>
      <c r="AH97" s="67"/>
      <c r="AI97" s="114"/>
      <c r="AJ97" s="114"/>
      <c r="AK97" s="350">
        <v>115</v>
      </c>
      <c r="AL97" s="351">
        <v>34.5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115</v>
      </c>
      <c r="AV97" s="70">
        <f t="shared" si="105"/>
        <v>34.5</v>
      </c>
      <c r="AW97" s="74"/>
      <c r="AX97" s="74"/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>
        <v>32</v>
      </c>
      <c r="BF97" s="74">
        <v>4.5568</v>
      </c>
      <c r="BG97" s="361">
        <v>10</v>
      </c>
      <c r="BH97" s="362">
        <v>1.4239999999999999</v>
      </c>
      <c r="BI97" s="361">
        <v>0</v>
      </c>
      <c r="BJ97" s="362">
        <v>0</v>
      </c>
      <c r="BK97" s="264">
        <v>8</v>
      </c>
      <c r="BL97" s="74">
        <v>1.1392</v>
      </c>
      <c r="BM97" s="74"/>
      <c r="BN97" s="74"/>
      <c r="BO97" s="74"/>
      <c r="BP97" s="74"/>
      <c r="BQ97" s="74"/>
      <c r="BR97" s="74"/>
      <c r="BS97" s="263">
        <f t="shared" si="121"/>
        <v>50</v>
      </c>
      <c r="BT97" s="74">
        <f t="shared" si="122"/>
        <v>7.12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8</v>
      </c>
      <c r="CL97" s="269">
        <v>2</v>
      </c>
      <c r="CM97" s="298">
        <v>6.18</v>
      </c>
      <c r="CN97" s="269">
        <v>2</v>
      </c>
      <c r="CO97" s="74">
        <f t="shared" si="123"/>
        <v>45.08</v>
      </c>
      <c r="CP97" s="74">
        <f t="shared" si="124"/>
        <v>14</v>
      </c>
      <c r="CQ97" s="300">
        <v>247.40625</v>
      </c>
      <c r="CR97" s="300"/>
      <c r="CS97" s="300"/>
      <c r="CT97" s="274"/>
      <c r="CU97" s="359">
        <v>18.556701030927801</v>
      </c>
      <c r="CV97" s="172"/>
      <c r="CW97" s="301">
        <v>63.814432989690701</v>
      </c>
      <c r="CX97" s="274"/>
      <c r="CY97" s="274"/>
      <c r="CZ97" s="274"/>
      <c r="DA97" s="278">
        <f t="shared" si="125"/>
        <v>329.77738402061851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6">
        <v>41.1</v>
      </c>
      <c r="DL97" s="346">
        <v>13.7</v>
      </c>
      <c r="DM97" s="263"/>
      <c r="DN97" s="263"/>
      <c r="DO97" s="346">
        <v>39.869999999999997</v>
      </c>
      <c r="DP97" s="346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52">
        <v>43.3</v>
      </c>
      <c r="EH97" s="353">
        <v>10.83</v>
      </c>
      <c r="EI97" s="87">
        <v>257.73</v>
      </c>
      <c r="EJ97" s="87">
        <v>64.430000000000007</v>
      </c>
      <c r="EK97" s="263">
        <v>113.4</v>
      </c>
      <c r="EL97" s="266">
        <v>28.35</v>
      </c>
      <c r="EM97" s="267"/>
      <c r="EN97" s="267"/>
      <c r="EO97" s="267"/>
      <c r="EP97" s="267"/>
      <c r="EQ97" s="74">
        <f t="shared" si="130"/>
        <v>414.43000000000006</v>
      </c>
      <c r="ER97" s="74">
        <f t="shared" si="131"/>
        <v>103.61000000000001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7">
        <v>45</v>
      </c>
      <c r="FB97" s="268">
        <v>0</v>
      </c>
      <c r="FC97" s="106">
        <v>30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/>
      <c r="HZ97" s="303"/>
      <c r="IA97" s="89"/>
      <c r="IB97" s="87"/>
      <c r="IC97" s="172">
        <v>4.3</v>
      </c>
      <c r="ID97" s="269">
        <v>1.075</v>
      </c>
      <c r="IE97" s="184"/>
      <c r="IF97" s="184"/>
      <c r="IG97" s="74">
        <f t="shared" si="142"/>
        <v>4.3</v>
      </c>
      <c r="IH97" s="74">
        <f t="shared" si="143"/>
        <v>1.075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8">
        <v>5.15</v>
      </c>
      <c r="JF97" s="348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9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73">
        <v>0</v>
      </c>
      <c r="LO97" s="75">
        <v>6.5750000000000002</v>
      </c>
      <c r="LP97" s="375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3">
        <v>0</v>
      </c>
      <c r="MN97" s="306"/>
      <c r="MO97" s="363">
        <v>0</v>
      </c>
      <c r="MP97" s="306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5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03">
        <v>0</v>
      </c>
      <c r="NR97" s="303"/>
      <c r="NS97" s="270">
        <v>0</v>
      </c>
      <c r="NT97" s="270"/>
      <c r="NU97" s="270">
        <v>0</v>
      </c>
      <c r="NV97" s="270"/>
      <c r="NW97" s="270">
        <v>0</v>
      </c>
      <c r="NX97" s="270"/>
      <c r="NY97" s="270">
        <v>0</v>
      </c>
      <c r="NZ97" s="270"/>
      <c r="OA97" s="270">
        <v>0</v>
      </c>
      <c r="OB97" s="2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63">
        <v>0</v>
      </c>
      <c r="OP97" s="303"/>
      <c r="OQ97" s="363">
        <v>0</v>
      </c>
      <c r="OR97" s="303"/>
      <c r="OS97" s="363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>
        <v>0</v>
      </c>
      <c r="N98" s="67">
        <v>0</v>
      </c>
      <c r="O98" s="71">
        <v>0</v>
      </c>
      <c r="P98" s="67">
        <v>0</v>
      </c>
      <c r="Q98" s="114">
        <v>5.15</v>
      </c>
      <c r="R98" s="74">
        <v>1.03</v>
      </c>
      <c r="S98" s="263"/>
      <c r="T98" s="263"/>
      <c r="U98" s="74"/>
      <c r="V98" s="74"/>
      <c r="W98" s="74">
        <f t="shared" si="117"/>
        <v>5.15</v>
      </c>
      <c r="X98" s="74">
        <f t="shared" si="118"/>
        <v>1.03</v>
      </c>
      <c r="Y98" s="74"/>
      <c r="Z98" s="74"/>
      <c r="AA98" s="71"/>
      <c r="AB98" s="67"/>
      <c r="AC98" s="74">
        <f t="shared" si="119"/>
        <v>0</v>
      </c>
      <c r="AD98" s="74">
        <f t="shared" si="120"/>
        <v>0</v>
      </c>
      <c r="AE98" s="67"/>
      <c r="AF98" s="67"/>
      <c r="AG98" s="67"/>
      <c r="AH98" s="67"/>
      <c r="AI98" s="114"/>
      <c r="AJ98" s="114"/>
      <c r="AK98" s="350">
        <v>115</v>
      </c>
      <c r="AL98" s="351">
        <v>34.5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115</v>
      </c>
      <c r="AV98" s="70">
        <f t="shared" si="105"/>
        <v>34.5</v>
      </c>
      <c r="AW98" s="74"/>
      <c r="AX98" s="74"/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>
        <v>32</v>
      </c>
      <c r="BF98" s="74">
        <v>4.5568</v>
      </c>
      <c r="BG98" s="361">
        <v>10</v>
      </c>
      <c r="BH98" s="362">
        <v>1.4239999999999999</v>
      </c>
      <c r="BI98" s="361">
        <v>0</v>
      </c>
      <c r="BJ98" s="362">
        <v>0</v>
      </c>
      <c r="BK98" s="264">
        <v>8</v>
      </c>
      <c r="BL98" s="74">
        <v>1.1392</v>
      </c>
      <c r="BM98" s="74"/>
      <c r="BN98" s="74"/>
      <c r="BO98" s="74"/>
      <c r="BP98" s="74"/>
      <c r="BQ98" s="74"/>
      <c r="BR98" s="74"/>
      <c r="BS98" s="263">
        <f t="shared" si="121"/>
        <v>50</v>
      </c>
      <c r="BT98" s="74">
        <f t="shared" si="122"/>
        <v>7.12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8</v>
      </c>
      <c r="CL98" s="269">
        <v>2</v>
      </c>
      <c r="CM98" s="298">
        <v>6.18</v>
      </c>
      <c r="CN98" s="269">
        <v>2</v>
      </c>
      <c r="CO98" s="74">
        <f t="shared" si="123"/>
        <v>45.08</v>
      </c>
      <c r="CP98" s="74">
        <f t="shared" si="124"/>
        <v>14</v>
      </c>
      <c r="CQ98" s="300">
        <v>247.40625</v>
      </c>
      <c r="CR98" s="300"/>
      <c r="CS98" s="300"/>
      <c r="CT98" s="274"/>
      <c r="CU98" s="359">
        <v>18.556701030927801</v>
      </c>
      <c r="CV98" s="172"/>
      <c r="CW98" s="301">
        <v>63.814432989690701</v>
      </c>
      <c r="CX98" s="274"/>
      <c r="CY98" s="274"/>
      <c r="CZ98" s="274"/>
      <c r="DA98" s="278">
        <f t="shared" si="125"/>
        <v>329.77738402061851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6">
        <v>41.1</v>
      </c>
      <c r="DL98" s="346">
        <v>13.7</v>
      </c>
      <c r="DM98" s="263"/>
      <c r="DN98" s="263"/>
      <c r="DO98" s="346">
        <v>39.869999999999997</v>
      </c>
      <c r="DP98" s="346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52">
        <v>43.3</v>
      </c>
      <c r="EH98" s="353">
        <v>10.83</v>
      </c>
      <c r="EI98" s="87">
        <v>257.73</v>
      </c>
      <c r="EJ98" s="87">
        <v>64.430000000000007</v>
      </c>
      <c r="EK98" s="263">
        <v>113.4</v>
      </c>
      <c r="EL98" s="266">
        <v>28.35</v>
      </c>
      <c r="EM98" s="267"/>
      <c r="EN98" s="267"/>
      <c r="EO98" s="267"/>
      <c r="EP98" s="267"/>
      <c r="EQ98" s="74">
        <f t="shared" si="130"/>
        <v>414.43000000000006</v>
      </c>
      <c r="ER98" s="74">
        <f t="shared" si="131"/>
        <v>103.61000000000001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7">
        <v>45</v>
      </c>
      <c r="FB98" s="268">
        <v>0</v>
      </c>
      <c r="FC98" s="106">
        <v>30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/>
      <c r="HZ98" s="303"/>
      <c r="IA98" s="89"/>
      <c r="IB98" s="87"/>
      <c r="IC98" s="172">
        <v>4.3</v>
      </c>
      <c r="ID98" s="269">
        <v>1.075</v>
      </c>
      <c r="IE98" s="184"/>
      <c r="IF98" s="184"/>
      <c r="IG98" s="74">
        <f t="shared" si="142"/>
        <v>4.3</v>
      </c>
      <c r="IH98" s="74">
        <f t="shared" si="143"/>
        <v>1.075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8">
        <v>5.15</v>
      </c>
      <c r="JF98" s="348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9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73">
        <v>0</v>
      </c>
      <c r="LO98" s="75">
        <v>6.5750000000000002</v>
      </c>
      <c r="LP98" s="375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3">
        <v>0</v>
      </c>
      <c r="MN98" s="306"/>
      <c r="MO98" s="363">
        <v>0</v>
      </c>
      <c r="MP98" s="306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5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03">
        <v>0</v>
      </c>
      <c r="NR98" s="303"/>
      <c r="NS98" s="270">
        <v>0</v>
      </c>
      <c r="NT98" s="270"/>
      <c r="NU98" s="270">
        <v>0</v>
      </c>
      <c r="NV98" s="270"/>
      <c r="NW98" s="270">
        <v>0</v>
      </c>
      <c r="NX98" s="270"/>
      <c r="NY98" s="270">
        <v>0</v>
      </c>
      <c r="NZ98" s="270"/>
      <c r="OA98" s="270">
        <v>0</v>
      </c>
      <c r="OB98" s="2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63">
        <v>0</v>
      </c>
      <c r="OP98" s="303"/>
      <c r="OQ98" s="363">
        <v>0</v>
      </c>
      <c r="OR98" s="303"/>
      <c r="OS98" s="363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>
        <v>0</v>
      </c>
      <c r="N99" s="67">
        <v>0</v>
      </c>
      <c r="O99" s="71">
        <v>0</v>
      </c>
      <c r="P99" s="67">
        <v>0</v>
      </c>
      <c r="Q99" s="114">
        <v>5.15</v>
      </c>
      <c r="R99" s="74">
        <v>1.03</v>
      </c>
      <c r="S99" s="263"/>
      <c r="T99" s="263"/>
      <c r="U99" s="74"/>
      <c r="V99" s="74"/>
      <c r="W99" s="74">
        <f t="shared" si="117"/>
        <v>5.15</v>
      </c>
      <c r="X99" s="74">
        <f t="shared" si="118"/>
        <v>1.03</v>
      </c>
      <c r="Y99" s="74"/>
      <c r="Z99" s="74"/>
      <c r="AA99" s="71"/>
      <c r="AB99" s="67"/>
      <c r="AC99" s="74">
        <f t="shared" si="119"/>
        <v>0</v>
      </c>
      <c r="AD99" s="74">
        <f t="shared" si="120"/>
        <v>0</v>
      </c>
      <c r="AE99" s="67"/>
      <c r="AF99" s="67"/>
      <c r="AG99" s="67"/>
      <c r="AH99" s="67"/>
      <c r="AI99" s="114"/>
      <c r="AJ99" s="114"/>
      <c r="AK99" s="350">
        <v>115</v>
      </c>
      <c r="AL99" s="351">
        <v>34.5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115</v>
      </c>
      <c r="AV99" s="70">
        <f t="shared" si="105"/>
        <v>34.5</v>
      </c>
      <c r="AW99" s="74"/>
      <c r="AX99" s="74"/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>
        <v>32</v>
      </c>
      <c r="BF99" s="74">
        <v>4.5568</v>
      </c>
      <c r="BG99" s="361">
        <v>10</v>
      </c>
      <c r="BH99" s="362">
        <v>1.4239999999999999</v>
      </c>
      <c r="BI99" s="361">
        <v>0</v>
      </c>
      <c r="BJ99" s="362">
        <v>0</v>
      </c>
      <c r="BK99" s="264">
        <v>8</v>
      </c>
      <c r="BL99" s="74">
        <v>1.1392</v>
      </c>
      <c r="BM99" s="74"/>
      <c r="BN99" s="74"/>
      <c r="BO99" s="74"/>
      <c r="BP99" s="74"/>
      <c r="BQ99" s="74"/>
      <c r="BR99" s="74"/>
      <c r="BS99" s="263">
        <f t="shared" si="121"/>
        <v>50</v>
      </c>
      <c r="BT99" s="74">
        <f t="shared" si="122"/>
        <v>7.12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8</v>
      </c>
      <c r="CL99" s="269">
        <v>2</v>
      </c>
      <c r="CM99" s="298">
        <v>6.18</v>
      </c>
      <c r="CN99" s="269">
        <v>2</v>
      </c>
      <c r="CO99" s="74">
        <f t="shared" si="123"/>
        <v>45.08</v>
      </c>
      <c r="CP99" s="74">
        <f t="shared" si="124"/>
        <v>14</v>
      </c>
      <c r="CQ99" s="300">
        <v>247.40625</v>
      </c>
      <c r="CR99" s="300"/>
      <c r="CS99" s="300"/>
      <c r="CT99" s="274"/>
      <c r="CU99" s="359">
        <v>18.556701030927801</v>
      </c>
      <c r="CV99" s="172"/>
      <c r="CW99" s="301">
        <v>63.814432989690701</v>
      </c>
      <c r="CX99" s="274"/>
      <c r="CY99" s="274"/>
      <c r="CZ99" s="274"/>
      <c r="DA99" s="278">
        <f t="shared" si="125"/>
        <v>329.77738402061851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6">
        <v>41.1</v>
      </c>
      <c r="DL99" s="346">
        <v>13.7</v>
      </c>
      <c r="DM99" s="263"/>
      <c r="DN99" s="263"/>
      <c r="DO99" s="346">
        <v>39.869999999999997</v>
      </c>
      <c r="DP99" s="346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52">
        <v>43.3</v>
      </c>
      <c r="EH99" s="353">
        <v>10.83</v>
      </c>
      <c r="EI99" s="87">
        <v>257.73</v>
      </c>
      <c r="EJ99" s="87">
        <v>64.430000000000007</v>
      </c>
      <c r="EK99" s="263">
        <v>113.4</v>
      </c>
      <c r="EL99" s="266">
        <v>28.35</v>
      </c>
      <c r="EM99" s="267"/>
      <c r="EN99" s="267"/>
      <c r="EO99" s="267"/>
      <c r="EP99" s="267"/>
      <c r="EQ99" s="74">
        <f t="shared" si="130"/>
        <v>414.43000000000006</v>
      </c>
      <c r="ER99" s="74">
        <f t="shared" si="131"/>
        <v>103.61000000000001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7">
        <v>43</v>
      </c>
      <c r="FB99" s="268">
        <v>0</v>
      </c>
      <c r="FC99" s="106">
        <v>28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/>
      <c r="HZ99" s="303"/>
      <c r="IA99" s="89"/>
      <c r="IB99" s="87"/>
      <c r="IC99" s="172">
        <v>4.3</v>
      </c>
      <c r="ID99" s="269">
        <v>1.075</v>
      </c>
      <c r="IE99" s="184"/>
      <c r="IF99" s="184"/>
      <c r="IG99" s="74">
        <f t="shared" si="142"/>
        <v>4.3</v>
      </c>
      <c r="IH99" s="74">
        <f t="shared" si="143"/>
        <v>1.075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8">
        <v>5.15</v>
      </c>
      <c r="JF99" s="348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9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73">
        <v>0</v>
      </c>
      <c r="LO99" s="75">
        <v>6.5750000000000002</v>
      </c>
      <c r="LP99" s="375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3">
        <v>0</v>
      </c>
      <c r="MN99" s="306"/>
      <c r="MO99" s="363">
        <v>0</v>
      </c>
      <c r="MP99" s="306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5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03">
        <v>0</v>
      </c>
      <c r="NR99" s="303"/>
      <c r="NS99" s="270">
        <v>0</v>
      </c>
      <c r="NT99" s="270"/>
      <c r="NU99" s="270">
        <v>0</v>
      </c>
      <c r="NV99" s="270"/>
      <c r="NW99" s="270">
        <v>0</v>
      </c>
      <c r="NX99" s="270"/>
      <c r="NY99" s="270">
        <v>0</v>
      </c>
      <c r="NZ99" s="270"/>
      <c r="OA99" s="270">
        <v>0</v>
      </c>
      <c r="OB99" s="2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63">
        <v>0</v>
      </c>
      <c r="OP99" s="303"/>
      <c r="OQ99" s="363">
        <v>0</v>
      </c>
      <c r="OR99" s="303"/>
      <c r="OS99" s="363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>
        <v>0</v>
      </c>
      <c r="N100" s="67">
        <v>0</v>
      </c>
      <c r="O100" s="71">
        <v>0</v>
      </c>
      <c r="P100" s="67">
        <v>0</v>
      </c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7"/>
        <v>5.15</v>
      </c>
      <c r="X100" s="74">
        <f t="shared" si="118"/>
        <v>1.03</v>
      </c>
      <c r="Y100" s="74"/>
      <c r="Z100" s="74"/>
      <c r="AA100" s="71"/>
      <c r="AB100" s="67"/>
      <c r="AC100" s="74">
        <f t="shared" si="119"/>
        <v>0</v>
      </c>
      <c r="AD100" s="74">
        <f t="shared" si="120"/>
        <v>0</v>
      </c>
      <c r="AE100" s="67"/>
      <c r="AF100" s="67"/>
      <c r="AG100" s="67"/>
      <c r="AH100" s="67"/>
      <c r="AI100" s="114"/>
      <c r="AJ100" s="114"/>
      <c r="AK100" s="350">
        <v>115</v>
      </c>
      <c r="AL100" s="351">
        <v>34.5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115</v>
      </c>
      <c r="AV100" s="70">
        <f t="shared" si="105"/>
        <v>34.5</v>
      </c>
      <c r="AW100" s="74"/>
      <c r="AX100" s="74"/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>
        <v>32</v>
      </c>
      <c r="BF100" s="74">
        <v>4.5568</v>
      </c>
      <c r="BG100" s="361">
        <v>10</v>
      </c>
      <c r="BH100" s="362">
        <v>1.4239999999999999</v>
      </c>
      <c r="BI100" s="361">
        <v>0</v>
      </c>
      <c r="BJ100" s="362">
        <v>0</v>
      </c>
      <c r="BK100" s="264">
        <v>8</v>
      </c>
      <c r="BL100" s="74">
        <v>1.1392</v>
      </c>
      <c r="BM100" s="74"/>
      <c r="BN100" s="74"/>
      <c r="BO100" s="74"/>
      <c r="BP100" s="74"/>
      <c r="BQ100" s="74"/>
      <c r="BR100" s="74"/>
      <c r="BS100" s="263">
        <f t="shared" si="121"/>
        <v>50</v>
      </c>
      <c r="BT100" s="74">
        <f t="shared" si="122"/>
        <v>7.12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8</v>
      </c>
      <c r="CL100" s="269">
        <v>2</v>
      </c>
      <c r="CM100" s="298">
        <v>6.18</v>
      </c>
      <c r="CN100" s="269">
        <v>2</v>
      </c>
      <c r="CO100" s="74">
        <f t="shared" si="123"/>
        <v>45.08</v>
      </c>
      <c r="CP100" s="74">
        <f t="shared" si="124"/>
        <v>14</v>
      </c>
      <c r="CQ100" s="300">
        <v>247.40625</v>
      </c>
      <c r="CR100" s="300"/>
      <c r="CS100" s="300"/>
      <c r="CT100" s="274"/>
      <c r="CU100" s="359">
        <v>18.556701030927801</v>
      </c>
      <c r="CV100" s="172"/>
      <c r="CW100" s="301">
        <v>63.814432989690701</v>
      </c>
      <c r="CX100" s="274"/>
      <c r="CY100" s="274"/>
      <c r="CZ100" s="274"/>
      <c r="DA100" s="278">
        <f t="shared" si="125"/>
        <v>329.77738402061851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6">
        <v>41.1</v>
      </c>
      <c r="DL100" s="346">
        <v>13.7</v>
      </c>
      <c r="DM100" s="263"/>
      <c r="DN100" s="263"/>
      <c r="DO100" s="346">
        <v>39.869999999999997</v>
      </c>
      <c r="DP100" s="346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52">
        <v>43.3</v>
      </c>
      <c r="EH100" s="353">
        <v>10.83</v>
      </c>
      <c r="EI100" s="87">
        <v>257.73</v>
      </c>
      <c r="EJ100" s="87">
        <v>64.430000000000007</v>
      </c>
      <c r="EK100" s="263">
        <v>113.4</v>
      </c>
      <c r="EL100" s="266">
        <v>28.35</v>
      </c>
      <c r="EM100" s="267"/>
      <c r="EN100" s="267"/>
      <c r="EO100" s="267"/>
      <c r="EP100" s="267"/>
      <c r="EQ100" s="74">
        <f t="shared" si="130"/>
        <v>414.43000000000006</v>
      </c>
      <c r="ER100" s="74">
        <f t="shared" si="131"/>
        <v>103.61000000000001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7">
        <v>43</v>
      </c>
      <c r="FB100" s="268">
        <v>0</v>
      </c>
      <c r="FC100" s="106">
        <v>28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/>
      <c r="HZ100" s="303"/>
      <c r="IA100" s="89"/>
      <c r="IB100" s="87"/>
      <c r="IC100" s="172">
        <v>4.3</v>
      </c>
      <c r="ID100" s="269">
        <v>1.075</v>
      </c>
      <c r="IE100" s="184"/>
      <c r="IF100" s="184"/>
      <c r="IG100" s="74">
        <f t="shared" si="142"/>
        <v>4.3</v>
      </c>
      <c r="IH100" s="74">
        <f t="shared" si="143"/>
        <v>1.075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8">
        <v>5.15</v>
      </c>
      <c r="JF100" s="348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9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73">
        <v>0</v>
      </c>
      <c r="LO100" s="75">
        <v>6.5750000000000002</v>
      </c>
      <c r="LP100" s="375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3">
        <v>0</v>
      </c>
      <c r="MN100" s="306"/>
      <c r="MO100" s="363">
        <v>0</v>
      </c>
      <c r="MP100" s="306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5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03">
        <v>0</v>
      </c>
      <c r="NR100" s="303"/>
      <c r="NS100" s="270">
        <v>0</v>
      </c>
      <c r="NT100" s="270"/>
      <c r="NU100" s="270">
        <v>0</v>
      </c>
      <c r="NV100" s="270"/>
      <c r="NW100" s="270">
        <v>0</v>
      </c>
      <c r="NX100" s="270"/>
      <c r="NY100" s="270">
        <v>0</v>
      </c>
      <c r="NZ100" s="270"/>
      <c r="OA100" s="270">
        <v>0</v>
      </c>
      <c r="OB100" s="2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63">
        <v>0</v>
      </c>
      <c r="OP100" s="303"/>
      <c r="OQ100" s="363">
        <v>0</v>
      </c>
      <c r="OR100" s="303"/>
      <c r="OS100" s="363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>
        <v>0</v>
      </c>
      <c r="N101" s="67">
        <v>0</v>
      </c>
      <c r="O101" s="71">
        <v>0</v>
      </c>
      <c r="P101" s="67">
        <v>0</v>
      </c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7"/>
        <v>5.15</v>
      </c>
      <c r="X101" s="74">
        <f t="shared" si="118"/>
        <v>1.03</v>
      </c>
      <c r="Y101" s="74"/>
      <c r="Z101" s="74"/>
      <c r="AA101" s="71"/>
      <c r="AB101" s="67"/>
      <c r="AC101" s="74">
        <f t="shared" si="119"/>
        <v>0</v>
      </c>
      <c r="AD101" s="74">
        <f t="shared" si="120"/>
        <v>0</v>
      </c>
      <c r="AE101" s="67"/>
      <c r="AF101" s="67"/>
      <c r="AG101" s="67"/>
      <c r="AH101" s="67"/>
      <c r="AI101" s="114"/>
      <c r="AJ101" s="114"/>
      <c r="AK101" s="350">
        <v>115</v>
      </c>
      <c r="AL101" s="351">
        <v>34.5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115</v>
      </c>
      <c r="AV101" s="70">
        <f t="shared" si="105"/>
        <v>34.5</v>
      </c>
      <c r="AW101" s="74"/>
      <c r="AX101" s="74"/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>
        <v>32</v>
      </c>
      <c r="BF101" s="74">
        <v>4.5568</v>
      </c>
      <c r="BG101" s="361">
        <v>10</v>
      </c>
      <c r="BH101" s="362">
        <v>1.4239999999999999</v>
      </c>
      <c r="BI101" s="361">
        <v>0</v>
      </c>
      <c r="BJ101" s="362">
        <v>0</v>
      </c>
      <c r="BK101" s="264">
        <v>8</v>
      </c>
      <c r="BL101" s="74">
        <v>1.1392</v>
      </c>
      <c r="BM101" s="74"/>
      <c r="BN101" s="74"/>
      <c r="BO101" s="74"/>
      <c r="BP101" s="74"/>
      <c r="BQ101" s="74"/>
      <c r="BR101" s="74"/>
      <c r="BS101" s="263">
        <f t="shared" si="121"/>
        <v>50</v>
      </c>
      <c r="BT101" s="74">
        <f t="shared" si="122"/>
        <v>7.12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8</v>
      </c>
      <c r="CL101" s="269">
        <v>2</v>
      </c>
      <c r="CM101" s="298">
        <v>6.18</v>
      </c>
      <c r="CN101" s="269">
        <v>2</v>
      </c>
      <c r="CO101" s="74">
        <f t="shared" si="123"/>
        <v>45.08</v>
      </c>
      <c r="CP101" s="74">
        <f t="shared" si="124"/>
        <v>14</v>
      </c>
      <c r="CQ101" s="300">
        <v>247.40625</v>
      </c>
      <c r="CR101" s="300"/>
      <c r="CS101" s="300"/>
      <c r="CT101" s="274"/>
      <c r="CU101" s="359">
        <v>18.556701030927801</v>
      </c>
      <c r="CV101" s="172"/>
      <c r="CW101" s="301">
        <v>63.814432989690701</v>
      </c>
      <c r="CX101" s="274"/>
      <c r="CY101" s="274"/>
      <c r="CZ101" s="274"/>
      <c r="DA101" s="278">
        <f t="shared" si="125"/>
        <v>329.77738402061851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6">
        <v>41.1</v>
      </c>
      <c r="DL101" s="346">
        <v>13.7</v>
      </c>
      <c r="DM101" s="263"/>
      <c r="DN101" s="263"/>
      <c r="DO101" s="346">
        <v>39.869999999999997</v>
      </c>
      <c r="DP101" s="346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52">
        <v>43.3</v>
      </c>
      <c r="EH101" s="353">
        <v>10.83</v>
      </c>
      <c r="EI101" s="87">
        <v>257.73</v>
      </c>
      <c r="EJ101" s="87">
        <v>64.430000000000007</v>
      </c>
      <c r="EK101" s="263">
        <v>113.4</v>
      </c>
      <c r="EL101" s="266">
        <v>28.35</v>
      </c>
      <c r="EM101" s="267"/>
      <c r="EN101" s="267"/>
      <c r="EO101" s="267"/>
      <c r="EP101" s="267"/>
      <c r="EQ101" s="74">
        <f t="shared" si="130"/>
        <v>414.43000000000006</v>
      </c>
      <c r="ER101" s="74">
        <f t="shared" si="131"/>
        <v>103.61000000000001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7">
        <v>43</v>
      </c>
      <c r="FB101" s="268">
        <v>0</v>
      </c>
      <c r="FC101" s="106">
        <v>28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/>
      <c r="HZ101" s="303"/>
      <c r="IA101" s="89"/>
      <c r="IB101" s="87"/>
      <c r="IC101" s="172">
        <v>4.3</v>
      </c>
      <c r="ID101" s="269">
        <v>1.075</v>
      </c>
      <c r="IE101" s="184"/>
      <c r="IF101" s="184"/>
      <c r="IG101" s="74">
        <f t="shared" si="142"/>
        <v>4.3</v>
      </c>
      <c r="IH101" s="74">
        <f t="shared" si="143"/>
        <v>1.075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8">
        <v>5.15</v>
      </c>
      <c r="JF101" s="348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9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73">
        <v>0</v>
      </c>
      <c r="LO101" s="75">
        <v>6.5750000000000002</v>
      </c>
      <c r="LP101" s="375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3">
        <v>0</v>
      </c>
      <c r="MN101" s="306"/>
      <c r="MO101" s="363">
        <v>0</v>
      </c>
      <c r="MP101" s="306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5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03">
        <v>0</v>
      </c>
      <c r="NR101" s="303"/>
      <c r="NS101" s="270">
        <v>0</v>
      </c>
      <c r="NT101" s="270"/>
      <c r="NU101" s="270">
        <v>0</v>
      </c>
      <c r="NV101" s="270"/>
      <c r="NW101" s="270">
        <v>0</v>
      </c>
      <c r="NX101" s="270"/>
      <c r="NY101" s="270">
        <v>0</v>
      </c>
      <c r="NZ101" s="270"/>
      <c r="OA101" s="270">
        <v>0</v>
      </c>
      <c r="OB101" s="2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63">
        <v>0</v>
      </c>
      <c r="OP101" s="303"/>
      <c r="OQ101" s="363">
        <v>0</v>
      </c>
      <c r="OR101" s="303"/>
      <c r="OS101" s="363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>
        <v>0</v>
      </c>
      <c r="N102" s="67">
        <v>0</v>
      </c>
      <c r="O102" s="71">
        <v>0</v>
      </c>
      <c r="P102" s="67">
        <v>0</v>
      </c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7"/>
        <v>5.15</v>
      </c>
      <c r="X102" s="74">
        <f t="shared" si="118"/>
        <v>1.03</v>
      </c>
      <c r="Y102" s="74"/>
      <c r="Z102" s="74"/>
      <c r="AA102" s="71"/>
      <c r="AB102" s="67"/>
      <c r="AC102" s="74">
        <f t="shared" si="119"/>
        <v>0</v>
      </c>
      <c r="AD102" s="74">
        <f t="shared" si="120"/>
        <v>0</v>
      </c>
      <c r="AE102" s="67"/>
      <c r="AF102" s="67"/>
      <c r="AG102" s="67"/>
      <c r="AH102" s="67"/>
      <c r="AI102" s="114"/>
      <c r="AJ102" s="114"/>
      <c r="AK102" s="350">
        <v>115</v>
      </c>
      <c r="AL102" s="351">
        <v>34.5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115</v>
      </c>
      <c r="AV102" s="70">
        <f t="shared" si="105"/>
        <v>34.5</v>
      </c>
      <c r="AW102" s="74"/>
      <c r="AX102" s="74"/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>
        <v>32</v>
      </c>
      <c r="BF102" s="74">
        <v>4.5568</v>
      </c>
      <c r="BG102" s="361">
        <v>10</v>
      </c>
      <c r="BH102" s="362">
        <v>1.4239999999999999</v>
      </c>
      <c r="BI102" s="361">
        <v>0</v>
      </c>
      <c r="BJ102" s="362">
        <v>0</v>
      </c>
      <c r="BK102" s="264">
        <v>8</v>
      </c>
      <c r="BL102" s="74">
        <v>1.1392</v>
      </c>
      <c r="BM102" s="74"/>
      <c r="BN102" s="74"/>
      <c r="BO102" s="74"/>
      <c r="BP102" s="74"/>
      <c r="BQ102" s="74"/>
      <c r="BR102" s="74"/>
      <c r="BS102" s="263">
        <f t="shared" si="121"/>
        <v>50</v>
      </c>
      <c r="BT102" s="74">
        <f t="shared" si="122"/>
        <v>7.12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8</v>
      </c>
      <c r="CL102" s="269">
        <v>2</v>
      </c>
      <c r="CM102" s="298">
        <v>6.18</v>
      </c>
      <c r="CN102" s="269">
        <v>2</v>
      </c>
      <c r="CO102" s="74">
        <f t="shared" si="123"/>
        <v>45.08</v>
      </c>
      <c r="CP102" s="74">
        <f t="shared" si="124"/>
        <v>14</v>
      </c>
      <c r="CQ102" s="300">
        <v>247.40625</v>
      </c>
      <c r="CR102" s="300"/>
      <c r="CS102" s="300"/>
      <c r="CT102" s="274"/>
      <c r="CU102" s="359">
        <v>18.556701030927801</v>
      </c>
      <c r="CV102" s="172"/>
      <c r="CW102" s="301">
        <v>63.814432989690701</v>
      </c>
      <c r="CX102" s="274"/>
      <c r="CY102" s="274"/>
      <c r="CZ102" s="274"/>
      <c r="DA102" s="278">
        <f t="shared" si="125"/>
        <v>329.77738402061851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6">
        <v>41.1</v>
      </c>
      <c r="DL102" s="346">
        <v>13.7</v>
      </c>
      <c r="DM102" s="263"/>
      <c r="DN102" s="263"/>
      <c r="DO102" s="346">
        <v>39.869999999999997</v>
      </c>
      <c r="DP102" s="346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52">
        <v>43.3</v>
      </c>
      <c r="EH102" s="353">
        <v>10.83</v>
      </c>
      <c r="EI102" s="87">
        <v>257.73</v>
      </c>
      <c r="EJ102" s="87">
        <v>64.430000000000007</v>
      </c>
      <c r="EK102" s="263">
        <v>113.4</v>
      </c>
      <c r="EL102" s="266">
        <v>28.35</v>
      </c>
      <c r="EM102" s="267"/>
      <c r="EN102" s="267"/>
      <c r="EO102" s="267"/>
      <c r="EP102" s="267"/>
      <c r="EQ102" s="74">
        <f t="shared" si="130"/>
        <v>414.43000000000006</v>
      </c>
      <c r="ER102" s="74">
        <f t="shared" si="131"/>
        <v>103.61000000000001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7">
        <v>43</v>
      </c>
      <c r="FB102" s="268">
        <v>0</v>
      </c>
      <c r="FC102" s="106">
        <v>28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/>
      <c r="HZ102" s="303"/>
      <c r="IA102" s="89"/>
      <c r="IB102" s="87"/>
      <c r="IC102" s="172">
        <v>4.3</v>
      </c>
      <c r="ID102" s="269">
        <v>1.075</v>
      </c>
      <c r="IE102" s="184"/>
      <c r="IF102" s="184"/>
      <c r="IG102" s="74">
        <f t="shared" si="142"/>
        <v>4.3</v>
      </c>
      <c r="IH102" s="74">
        <f t="shared" si="143"/>
        <v>1.075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8">
        <v>5.15</v>
      </c>
      <c r="JF102" s="348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9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73">
        <v>0</v>
      </c>
      <c r="LO102" s="75">
        <v>6.5750000000000002</v>
      </c>
      <c r="LP102" s="375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3">
        <v>0</v>
      </c>
      <c r="MN102" s="306"/>
      <c r="MO102" s="363">
        <v>0</v>
      </c>
      <c r="MP102" s="306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5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03">
        <v>0</v>
      </c>
      <c r="NR102" s="303"/>
      <c r="NS102" s="270">
        <v>0</v>
      </c>
      <c r="NT102" s="270"/>
      <c r="NU102" s="270">
        <v>0</v>
      </c>
      <c r="NV102" s="270"/>
      <c r="NW102" s="270">
        <v>0</v>
      </c>
      <c r="NX102" s="270"/>
      <c r="NY102" s="270">
        <v>0</v>
      </c>
      <c r="NZ102" s="270"/>
      <c r="OA102" s="270">
        <v>0</v>
      </c>
      <c r="OB102" s="2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63">
        <v>0</v>
      </c>
      <c r="OP102" s="303"/>
      <c r="OQ102" s="363">
        <v>0</v>
      </c>
      <c r="OR102" s="303"/>
      <c r="OS102" s="363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>
        <v>0</v>
      </c>
      <c r="N103" s="67">
        <v>0</v>
      </c>
      <c r="O103" s="71">
        <v>0</v>
      </c>
      <c r="P103" s="67">
        <v>0</v>
      </c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7"/>
        <v>5.15</v>
      </c>
      <c r="X103" s="74">
        <f t="shared" si="118"/>
        <v>1.03</v>
      </c>
      <c r="Y103" s="74"/>
      <c r="Z103" s="74"/>
      <c r="AA103" s="71"/>
      <c r="AB103" s="67"/>
      <c r="AC103" s="74">
        <f t="shared" si="119"/>
        <v>0</v>
      </c>
      <c r="AD103" s="74">
        <f t="shared" si="120"/>
        <v>0</v>
      </c>
      <c r="AE103" s="67"/>
      <c r="AF103" s="67"/>
      <c r="AG103" s="67"/>
      <c r="AH103" s="67"/>
      <c r="AI103" s="114"/>
      <c r="AJ103" s="114"/>
      <c r="AK103" s="350">
        <v>115</v>
      </c>
      <c r="AL103" s="351">
        <v>34.5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115</v>
      </c>
      <c r="AV103" s="70">
        <f t="shared" si="105"/>
        <v>34.5</v>
      </c>
      <c r="AW103" s="74"/>
      <c r="AX103" s="74"/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>
        <v>32</v>
      </c>
      <c r="BF103" s="74">
        <v>4.5568</v>
      </c>
      <c r="BG103" s="361">
        <v>10</v>
      </c>
      <c r="BH103" s="362">
        <v>1.4239999999999999</v>
      </c>
      <c r="BI103" s="361">
        <v>0</v>
      </c>
      <c r="BJ103" s="362">
        <v>0</v>
      </c>
      <c r="BK103" s="264">
        <v>8</v>
      </c>
      <c r="BL103" s="74">
        <v>1.1392</v>
      </c>
      <c r="BM103" s="74"/>
      <c r="BN103" s="74"/>
      <c r="BO103" s="74"/>
      <c r="BP103" s="74"/>
      <c r="BQ103" s="74"/>
      <c r="BR103" s="74"/>
      <c r="BS103" s="263">
        <f t="shared" si="121"/>
        <v>50</v>
      </c>
      <c r="BT103" s="74">
        <f t="shared" si="122"/>
        <v>7.12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8</v>
      </c>
      <c r="CL103" s="269">
        <v>2</v>
      </c>
      <c r="CM103" s="298">
        <v>6.18</v>
      </c>
      <c r="CN103" s="269">
        <v>2</v>
      </c>
      <c r="CO103" s="74">
        <f t="shared" si="123"/>
        <v>45.08</v>
      </c>
      <c r="CP103" s="74">
        <f t="shared" si="124"/>
        <v>14</v>
      </c>
      <c r="CQ103" s="300">
        <v>247.40625</v>
      </c>
      <c r="CR103" s="300"/>
      <c r="CS103" s="300"/>
      <c r="CT103" s="274"/>
      <c r="CU103" s="359">
        <v>18.556701030927801</v>
      </c>
      <c r="CV103" s="172"/>
      <c r="CW103" s="301">
        <v>63.814432989690701</v>
      </c>
      <c r="CX103" s="274"/>
      <c r="CY103" s="274"/>
      <c r="CZ103" s="274"/>
      <c r="DA103" s="278">
        <f t="shared" si="125"/>
        <v>329.77738402061851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6">
        <v>41.1</v>
      </c>
      <c r="DL103" s="346">
        <v>13.7</v>
      </c>
      <c r="DM103" s="263"/>
      <c r="DN103" s="263"/>
      <c r="DO103" s="346">
        <v>39.869999999999997</v>
      </c>
      <c r="DP103" s="346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52">
        <v>43.3</v>
      </c>
      <c r="EH103" s="353">
        <v>10.83</v>
      </c>
      <c r="EI103" s="87">
        <v>257.73</v>
      </c>
      <c r="EJ103" s="87">
        <v>64.430000000000007</v>
      </c>
      <c r="EK103" s="263">
        <v>113.4</v>
      </c>
      <c r="EL103" s="266">
        <v>28.35</v>
      </c>
      <c r="EM103" s="267"/>
      <c r="EN103" s="267"/>
      <c r="EO103" s="267"/>
      <c r="EP103" s="267"/>
      <c r="EQ103" s="74">
        <f t="shared" si="130"/>
        <v>414.43000000000006</v>
      </c>
      <c r="ER103" s="74">
        <f t="shared" si="131"/>
        <v>103.61000000000001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7">
        <v>43</v>
      </c>
      <c r="FB103" s="268">
        <v>0</v>
      </c>
      <c r="FC103" s="106">
        <v>28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/>
      <c r="HZ103" s="303"/>
      <c r="IA103" s="89"/>
      <c r="IB103" s="87"/>
      <c r="IC103" s="172">
        <v>4.3</v>
      </c>
      <c r="ID103" s="269">
        <v>1.075</v>
      </c>
      <c r="IE103" s="184"/>
      <c r="IF103" s="184"/>
      <c r="IG103" s="74">
        <f t="shared" si="142"/>
        <v>4.3</v>
      </c>
      <c r="IH103" s="74">
        <f t="shared" si="143"/>
        <v>1.075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8">
        <v>5.15</v>
      </c>
      <c r="JF103" s="348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9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73">
        <v>0</v>
      </c>
      <c r="LO103" s="75">
        <v>6.5750000000000002</v>
      </c>
      <c r="LP103" s="375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3">
        <v>0</v>
      </c>
      <c r="MN103" s="306"/>
      <c r="MO103" s="363">
        <v>0</v>
      </c>
      <c r="MP103" s="306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5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03">
        <v>0</v>
      </c>
      <c r="NR103" s="303"/>
      <c r="NS103" s="270">
        <v>0</v>
      </c>
      <c r="NT103" s="270"/>
      <c r="NU103" s="270">
        <v>0</v>
      </c>
      <c r="NV103" s="270"/>
      <c r="NW103" s="270">
        <v>0</v>
      </c>
      <c r="NX103" s="270"/>
      <c r="NY103" s="270">
        <v>0</v>
      </c>
      <c r="NZ103" s="270"/>
      <c r="OA103" s="270">
        <v>0</v>
      </c>
      <c r="OB103" s="2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63">
        <v>0</v>
      </c>
      <c r="OP103" s="303"/>
      <c r="OQ103" s="363">
        <v>0</v>
      </c>
      <c r="OR103" s="303"/>
      <c r="OS103" s="363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>
        <v>0</v>
      </c>
      <c r="N104" s="67">
        <v>0</v>
      </c>
      <c r="O104" s="71">
        <v>0</v>
      </c>
      <c r="P104" s="67">
        <v>0</v>
      </c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7"/>
        <v>5.15</v>
      </c>
      <c r="X104" s="74">
        <f t="shared" si="118"/>
        <v>1.03</v>
      </c>
      <c r="Y104" s="74"/>
      <c r="Z104" s="74"/>
      <c r="AA104" s="71"/>
      <c r="AB104" s="67"/>
      <c r="AC104" s="74">
        <f t="shared" si="119"/>
        <v>0</v>
      </c>
      <c r="AD104" s="74">
        <f t="shared" si="120"/>
        <v>0</v>
      </c>
      <c r="AE104" s="67"/>
      <c r="AF104" s="67"/>
      <c r="AG104" s="67"/>
      <c r="AH104" s="67"/>
      <c r="AI104" s="114"/>
      <c r="AJ104" s="114"/>
      <c r="AK104" s="350">
        <v>115</v>
      </c>
      <c r="AL104" s="351">
        <v>34.5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115</v>
      </c>
      <c r="AV104" s="70">
        <f t="shared" si="105"/>
        <v>34.5</v>
      </c>
      <c r="AW104" s="74"/>
      <c r="AX104" s="74"/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>
        <v>32</v>
      </c>
      <c r="BF104" s="74">
        <v>4.5568</v>
      </c>
      <c r="BG104" s="361">
        <v>10</v>
      </c>
      <c r="BH104" s="362">
        <v>1.4239999999999999</v>
      </c>
      <c r="BI104" s="361">
        <v>0</v>
      </c>
      <c r="BJ104" s="362">
        <v>0</v>
      </c>
      <c r="BK104" s="264">
        <v>8</v>
      </c>
      <c r="BL104" s="74">
        <v>1.1392</v>
      </c>
      <c r="BM104" s="74"/>
      <c r="BN104" s="74"/>
      <c r="BO104" s="74"/>
      <c r="BP104" s="74"/>
      <c r="BQ104" s="74"/>
      <c r="BR104" s="74"/>
      <c r="BS104" s="263">
        <f t="shared" si="121"/>
        <v>50</v>
      </c>
      <c r="BT104" s="74">
        <f t="shared" si="122"/>
        <v>7.12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8</v>
      </c>
      <c r="CL104" s="269">
        <v>2</v>
      </c>
      <c r="CM104" s="298">
        <v>6.18</v>
      </c>
      <c r="CN104" s="269">
        <v>2</v>
      </c>
      <c r="CO104" s="74">
        <f t="shared" si="123"/>
        <v>45.08</v>
      </c>
      <c r="CP104" s="74">
        <f t="shared" si="124"/>
        <v>14</v>
      </c>
      <c r="CQ104" s="300">
        <v>247.40625</v>
      </c>
      <c r="CR104" s="300"/>
      <c r="CS104" s="300"/>
      <c r="CT104" s="274"/>
      <c r="CU104" s="359">
        <v>18.556701030927801</v>
      </c>
      <c r="CV104" s="172"/>
      <c r="CW104" s="301">
        <v>63.814432989690701</v>
      </c>
      <c r="CX104" s="274"/>
      <c r="CY104" s="274"/>
      <c r="CZ104" s="274"/>
      <c r="DA104" s="278">
        <f t="shared" si="125"/>
        <v>329.77738402061851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6">
        <v>41.1</v>
      </c>
      <c r="DL104" s="346">
        <v>13.7</v>
      </c>
      <c r="DM104" s="263"/>
      <c r="DN104" s="263"/>
      <c r="DO104" s="346">
        <v>39.869999999999997</v>
      </c>
      <c r="DP104" s="346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52">
        <v>43.3</v>
      </c>
      <c r="EH104" s="353">
        <v>10.83</v>
      </c>
      <c r="EI104" s="87">
        <v>257.73</v>
      </c>
      <c r="EJ104" s="87">
        <v>64.430000000000007</v>
      </c>
      <c r="EK104" s="263">
        <v>113.4</v>
      </c>
      <c r="EL104" s="266">
        <v>28.35</v>
      </c>
      <c r="EM104" s="267"/>
      <c r="EN104" s="267"/>
      <c r="EO104" s="267"/>
      <c r="EP104" s="267"/>
      <c r="EQ104" s="74">
        <f t="shared" si="130"/>
        <v>414.43000000000006</v>
      </c>
      <c r="ER104" s="74">
        <f t="shared" si="131"/>
        <v>103.61000000000001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7">
        <v>43</v>
      </c>
      <c r="FB104" s="268">
        <v>0</v>
      </c>
      <c r="FC104" s="106">
        <v>28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/>
      <c r="HZ104" s="303"/>
      <c r="IA104" s="89"/>
      <c r="IB104" s="87"/>
      <c r="IC104" s="172">
        <v>4.3</v>
      </c>
      <c r="ID104" s="269">
        <v>1.075</v>
      </c>
      <c r="IE104" s="184"/>
      <c r="IF104" s="184"/>
      <c r="IG104" s="74">
        <f t="shared" si="142"/>
        <v>4.3</v>
      </c>
      <c r="IH104" s="74">
        <f t="shared" si="143"/>
        <v>1.075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8">
        <v>5.15</v>
      </c>
      <c r="JF104" s="348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9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73">
        <v>0</v>
      </c>
      <c r="LO104" s="75">
        <v>6.5750000000000002</v>
      </c>
      <c r="LP104" s="375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3">
        <v>0</v>
      </c>
      <c r="MN104" s="306"/>
      <c r="MO104" s="363">
        <v>0</v>
      </c>
      <c r="MP104" s="306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5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03">
        <v>0</v>
      </c>
      <c r="NR104" s="303"/>
      <c r="NS104" s="270">
        <v>0</v>
      </c>
      <c r="NT104" s="270"/>
      <c r="NU104" s="270">
        <v>0</v>
      </c>
      <c r="NV104" s="270"/>
      <c r="NW104" s="270">
        <v>0</v>
      </c>
      <c r="NX104" s="270"/>
      <c r="NY104" s="270">
        <v>0</v>
      </c>
      <c r="NZ104" s="270"/>
      <c r="OA104" s="270">
        <v>0</v>
      </c>
      <c r="OB104" s="2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63">
        <v>0</v>
      </c>
      <c r="OP104" s="303"/>
      <c r="OQ104" s="363">
        <v>0</v>
      </c>
      <c r="OR104" s="303"/>
      <c r="OS104" s="363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>
        <v>0</v>
      </c>
      <c r="N105" s="67">
        <v>0</v>
      </c>
      <c r="O105" s="71">
        <v>0</v>
      </c>
      <c r="P105" s="67">
        <v>0</v>
      </c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7"/>
        <v>5.15</v>
      </c>
      <c r="X105" s="74">
        <f t="shared" si="118"/>
        <v>1.03</v>
      </c>
      <c r="Y105" s="74"/>
      <c r="Z105" s="74"/>
      <c r="AA105" s="71"/>
      <c r="AB105" s="67"/>
      <c r="AC105" s="74">
        <f t="shared" si="119"/>
        <v>0</v>
      </c>
      <c r="AD105" s="74">
        <f t="shared" si="120"/>
        <v>0</v>
      </c>
      <c r="AE105" s="67"/>
      <c r="AF105" s="67"/>
      <c r="AG105" s="67"/>
      <c r="AH105" s="67"/>
      <c r="AI105" s="114"/>
      <c r="AJ105" s="114"/>
      <c r="AK105" s="350">
        <v>115</v>
      </c>
      <c r="AL105" s="351">
        <v>34.5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115</v>
      </c>
      <c r="AV105" s="70">
        <f t="shared" si="105"/>
        <v>34.5</v>
      </c>
      <c r="AW105" s="74"/>
      <c r="AX105" s="74"/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>
        <v>32</v>
      </c>
      <c r="BF105" s="74">
        <v>4.5568</v>
      </c>
      <c r="BG105" s="361">
        <v>10</v>
      </c>
      <c r="BH105" s="371">
        <v>1.4239999999999999</v>
      </c>
      <c r="BI105" s="361">
        <v>0</v>
      </c>
      <c r="BJ105" s="362">
        <v>0</v>
      </c>
      <c r="BK105" s="264">
        <v>8</v>
      </c>
      <c r="BL105" s="74">
        <v>1.1392</v>
      </c>
      <c r="BM105" s="74"/>
      <c r="BN105" s="74"/>
      <c r="BO105" s="74"/>
      <c r="BP105" s="74"/>
      <c r="BQ105" s="74"/>
      <c r="BR105" s="74"/>
      <c r="BS105" s="263">
        <f t="shared" si="121"/>
        <v>50</v>
      </c>
      <c r="BT105" s="74">
        <f t="shared" si="122"/>
        <v>7.12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8</v>
      </c>
      <c r="CL105" s="269">
        <v>2</v>
      </c>
      <c r="CM105" s="298">
        <v>6.18</v>
      </c>
      <c r="CN105" s="269">
        <v>2</v>
      </c>
      <c r="CO105" s="74">
        <f t="shared" si="123"/>
        <v>45.08</v>
      </c>
      <c r="CP105" s="74">
        <f t="shared" si="124"/>
        <v>14</v>
      </c>
      <c r="CQ105" s="300">
        <v>247.40625</v>
      </c>
      <c r="CR105" s="300"/>
      <c r="CS105" s="300"/>
      <c r="CT105" s="274"/>
      <c r="CU105" s="359">
        <v>18.556701030927801</v>
      </c>
      <c r="CV105" s="172"/>
      <c r="CW105" s="301">
        <v>63.814432989690701</v>
      </c>
      <c r="CX105" s="274"/>
      <c r="CY105" s="274"/>
      <c r="CZ105" s="274"/>
      <c r="DA105" s="278">
        <f t="shared" si="125"/>
        <v>329.77738402061851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6">
        <v>41.1</v>
      </c>
      <c r="DL105" s="346">
        <v>13.7</v>
      </c>
      <c r="DM105" s="263"/>
      <c r="DN105" s="263"/>
      <c r="DO105" s="346">
        <v>39.869999999999997</v>
      </c>
      <c r="DP105" s="346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52">
        <v>43.3</v>
      </c>
      <c r="EH105" s="353">
        <v>10.83</v>
      </c>
      <c r="EI105" s="87">
        <v>257.73</v>
      </c>
      <c r="EJ105" s="87">
        <v>64.430000000000007</v>
      </c>
      <c r="EK105" s="263">
        <v>113.4</v>
      </c>
      <c r="EL105" s="266">
        <v>28.35</v>
      </c>
      <c r="EM105" s="267"/>
      <c r="EN105" s="267"/>
      <c r="EO105" s="267"/>
      <c r="EP105" s="267"/>
      <c r="EQ105" s="74">
        <f t="shared" si="130"/>
        <v>414.43000000000006</v>
      </c>
      <c r="ER105" s="74">
        <f t="shared" si="131"/>
        <v>103.61000000000001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7">
        <v>43</v>
      </c>
      <c r="FB105" s="268">
        <v>0</v>
      </c>
      <c r="FC105" s="106">
        <v>28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/>
      <c r="HZ105" s="303"/>
      <c r="IA105" s="89"/>
      <c r="IB105" s="87"/>
      <c r="IC105" s="172">
        <v>4.3</v>
      </c>
      <c r="ID105" s="269">
        <v>1.075</v>
      </c>
      <c r="IE105" s="184"/>
      <c r="IF105" s="184"/>
      <c r="IG105" s="74">
        <f t="shared" si="142"/>
        <v>4.3</v>
      </c>
      <c r="IH105" s="74">
        <f t="shared" si="143"/>
        <v>1.075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8">
        <v>5.15</v>
      </c>
      <c r="JF105" s="348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9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73">
        <v>0</v>
      </c>
      <c r="LO105" s="75">
        <v>6.5750000000000002</v>
      </c>
      <c r="LP105" s="375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3">
        <v>0</v>
      </c>
      <c r="MN105" s="306"/>
      <c r="MO105" s="363">
        <v>0</v>
      </c>
      <c r="MP105" s="306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5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03">
        <v>0</v>
      </c>
      <c r="NR105" s="303"/>
      <c r="NS105" s="270">
        <v>0</v>
      </c>
      <c r="NT105" s="270"/>
      <c r="NU105" s="270">
        <v>0</v>
      </c>
      <c r="NV105" s="270"/>
      <c r="NW105" s="270">
        <v>0</v>
      </c>
      <c r="NX105" s="270"/>
      <c r="NY105" s="270">
        <v>0</v>
      </c>
      <c r="NZ105" s="270"/>
      <c r="OA105" s="270">
        <v>0</v>
      </c>
      <c r="OB105" s="2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63">
        <v>0</v>
      </c>
      <c r="OP105" s="303"/>
      <c r="OQ105" s="363">
        <v>0</v>
      </c>
      <c r="OR105" s="303"/>
      <c r="OS105" s="363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>
        <v>0</v>
      </c>
      <c r="N106" s="67">
        <v>0</v>
      </c>
      <c r="O106" s="71">
        <v>0</v>
      </c>
      <c r="P106" s="67">
        <v>0</v>
      </c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7"/>
        <v>5.15</v>
      </c>
      <c r="X106" s="74">
        <f t="shared" si="118"/>
        <v>1.03</v>
      </c>
      <c r="Y106" s="74"/>
      <c r="Z106" s="74"/>
      <c r="AA106" s="71"/>
      <c r="AB106" s="67"/>
      <c r="AC106" s="74">
        <f t="shared" si="119"/>
        <v>0</v>
      </c>
      <c r="AD106" s="74">
        <f t="shared" si="120"/>
        <v>0</v>
      </c>
      <c r="AE106" s="67"/>
      <c r="AF106" s="67"/>
      <c r="AG106" s="67"/>
      <c r="AH106" s="67"/>
      <c r="AI106" s="114"/>
      <c r="AJ106" s="114"/>
      <c r="AK106" s="350">
        <v>115</v>
      </c>
      <c r="AL106" s="351">
        <v>34.5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115</v>
      </c>
      <c r="AV106" s="70">
        <f t="shared" si="105"/>
        <v>34.5</v>
      </c>
      <c r="AW106" s="74"/>
      <c r="AX106" s="74"/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>
        <v>32</v>
      </c>
      <c r="BF106" s="74">
        <v>4.5568</v>
      </c>
      <c r="BG106" s="361">
        <v>10</v>
      </c>
      <c r="BH106" s="362">
        <v>1.4239999999999999</v>
      </c>
      <c r="BI106" s="361">
        <v>0</v>
      </c>
      <c r="BJ106" s="362">
        <v>0</v>
      </c>
      <c r="BK106" s="264">
        <v>8</v>
      </c>
      <c r="BL106" s="74">
        <v>1.1392</v>
      </c>
      <c r="BM106" s="74"/>
      <c r="BN106" s="74"/>
      <c r="BO106" s="74"/>
      <c r="BP106" s="74"/>
      <c r="BQ106" s="74"/>
      <c r="BR106" s="74"/>
      <c r="BS106" s="263">
        <f t="shared" si="121"/>
        <v>50</v>
      </c>
      <c r="BT106" s="74">
        <f t="shared" si="122"/>
        <v>7.12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8</v>
      </c>
      <c r="CL106" s="269">
        <v>2</v>
      </c>
      <c r="CM106" s="298">
        <v>6.18</v>
      </c>
      <c r="CN106" s="269">
        <v>2</v>
      </c>
      <c r="CO106" s="74">
        <f t="shared" si="123"/>
        <v>45.08</v>
      </c>
      <c r="CP106" s="74">
        <f t="shared" si="124"/>
        <v>14</v>
      </c>
      <c r="CQ106" s="300">
        <v>247.40625</v>
      </c>
      <c r="CR106" s="300"/>
      <c r="CS106" s="300"/>
      <c r="CT106" s="274"/>
      <c r="CU106" s="359">
        <v>18.556701030927801</v>
      </c>
      <c r="CV106" s="172"/>
      <c r="CW106" s="301">
        <v>63.814432989690701</v>
      </c>
      <c r="CX106" s="274"/>
      <c r="CY106" s="274"/>
      <c r="CZ106" s="274"/>
      <c r="DA106" s="278">
        <f t="shared" si="125"/>
        <v>329.77738402061851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6">
        <v>41.1</v>
      </c>
      <c r="DL106" s="346">
        <v>13.7</v>
      </c>
      <c r="DM106" s="263"/>
      <c r="DN106" s="263"/>
      <c r="DO106" s="346">
        <v>39.869999999999997</v>
      </c>
      <c r="DP106" s="346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52">
        <v>43.3</v>
      </c>
      <c r="EH106" s="353">
        <v>10.83</v>
      </c>
      <c r="EI106" s="87">
        <v>257.73</v>
      </c>
      <c r="EJ106" s="87">
        <v>64.430000000000007</v>
      </c>
      <c r="EK106" s="263">
        <v>113.4</v>
      </c>
      <c r="EL106" s="266">
        <v>28.35</v>
      </c>
      <c r="EM106" s="267"/>
      <c r="EN106" s="267"/>
      <c r="EO106" s="267"/>
      <c r="EP106" s="267"/>
      <c r="EQ106" s="74">
        <f t="shared" si="130"/>
        <v>414.43000000000006</v>
      </c>
      <c r="ER106" s="74">
        <f t="shared" si="131"/>
        <v>103.61000000000001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7">
        <v>43</v>
      </c>
      <c r="FB106" s="268">
        <v>0</v>
      </c>
      <c r="FC106" s="106">
        <v>28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/>
      <c r="HZ106" s="303"/>
      <c r="IA106" s="89"/>
      <c r="IB106" s="87"/>
      <c r="IC106" s="172">
        <v>4.3</v>
      </c>
      <c r="ID106" s="269">
        <v>1.075</v>
      </c>
      <c r="IE106" s="184"/>
      <c r="IF106" s="184"/>
      <c r="IG106" s="74">
        <f t="shared" si="142"/>
        <v>4.3</v>
      </c>
      <c r="IH106" s="74">
        <f t="shared" si="143"/>
        <v>1.075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8">
        <v>5.15</v>
      </c>
      <c r="JF106" s="348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9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73">
        <v>0</v>
      </c>
      <c r="LO106" s="75">
        <v>6.5750000000000002</v>
      </c>
      <c r="LP106" s="375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3">
        <v>0</v>
      </c>
      <c r="MN106" s="306"/>
      <c r="MO106" s="363">
        <v>0</v>
      </c>
      <c r="MP106" s="306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5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03">
        <v>0</v>
      </c>
      <c r="NR106" s="303"/>
      <c r="NS106" s="270">
        <v>0</v>
      </c>
      <c r="NT106" s="270"/>
      <c r="NU106" s="270">
        <v>0</v>
      </c>
      <c r="NV106" s="270"/>
      <c r="NW106" s="270">
        <v>0</v>
      </c>
      <c r="NX106" s="270"/>
      <c r="NY106" s="270">
        <v>0</v>
      </c>
      <c r="NZ106" s="270"/>
      <c r="OA106" s="270">
        <v>0</v>
      </c>
      <c r="OB106" s="2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63">
        <v>0</v>
      </c>
      <c r="OP106" s="303"/>
      <c r="OQ106" s="363">
        <v>0</v>
      </c>
      <c r="OR106" s="303"/>
      <c r="OS106" s="363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0</v>
      </c>
      <c r="Z107" s="143">
        <f t="shared" si="185"/>
        <v>0</v>
      </c>
      <c r="AA107" s="6">
        <f t="shared" si="185"/>
        <v>0</v>
      </c>
      <c r="AB107" s="6">
        <f t="shared" si="185"/>
        <v>0</v>
      </c>
      <c r="AC107" s="6">
        <f t="shared" si="185"/>
        <v>0</v>
      </c>
      <c r="AD107" s="6">
        <f t="shared" si="185"/>
        <v>0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115</v>
      </c>
      <c r="AL107" s="143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32</v>
      </c>
      <c r="BF107" s="143">
        <f t="shared" si="185"/>
        <v>4.5568</v>
      </c>
      <c r="BG107" s="143">
        <f t="shared" si="185"/>
        <v>16</v>
      </c>
      <c r="BH107" s="143">
        <f t="shared" si="185"/>
        <v>2.2784</v>
      </c>
      <c r="BI107" s="143">
        <f t="shared" si="185"/>
        <v>0</v>
      </c>
      <c r="BJ107" s="143">
        <f t="shared" si="185"/>
        <v>0</v>
      </c>
      <c r="BK107" s="143">
        <f t="shared" si="185"/>
        <v>8</v>
      </c>
      <c r="BL107" s="143">
        <f t="shared" si="185"/>
        <v>1.1392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50</v>
      </c>
      <c r="BT107" s="6">
        <f t="shared" si="187"/>
        <v>7.12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8</v>
      </c>
      <c r="CL107" s="6">
        <f t="shared" si="187"/>
        <v>2</v>
      </c>
      <c r="CM107" s="6">
        <f t="shared" si="187"/>
        <v>10.3</v>
      </c>
      <c r="CN107" s="6">
        <f t="shared" si="187"/>
        <v>3</v>
      </c>
      <c r="CO107" s="6">
        <f t="shared" si="187"/>
        <v>49.2</v>
      </c>
      <c r="CP107" s="6">
        <f t="shared" si="187"/>
        <v>15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18.556701030927801</v>
      </c>
      <c r="CV107" s="143">
        <f t="shared" si="187"/>
        <v>0</v>
      </c>
      <c r="CW107" s="143">
        <f t="shared" si="187"/>
        <v>63.814432989690701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329.77738402061851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43.3</v>
      </c>
      <c r="EH107" s="143">
        <f t="shared" si="188"/>
        <v>10.83</v>
      </c>
      <c r="EI107" s="143">
        <f>MAX(EI11:EI106)</f>
        <v>257.73</v>
      </c>
      <c r="EJ107" s="143">
        <f>MAX(EJ11:EJ106)</f>
        <v>64.430000000000007</v>
      </c>
      <c r="EK107" s="143">
        <f>MAX(EK11:EK106)</f>
        <v>113.4</v>
      </c>
      <c r="EL107" s="143">
        <f>MAX(EL11:EL106)</f>
        <v>28.35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414.43000000000006</v>
      </c>
      <c r="ER107" s="6">
        <f t="shared" si="188"/>
        <v>103.61000000000001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45</v>
      </c>
      <c r="FB107" s="6">
        <f t="shared" si="188"/>
        <v>0</v>
      </c>
      <c r="FC107" s="6">
        <f t="shared" si="188"/>
        <v>30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4.3</v>
      </c>
      <c r="ID107" s="143">
        <f t="shared" si="190"/>
        <v>1.075</v>
      </c>
      <c r="IE107" s="6">
        <f t="shared" si="190"/>
        <v>0</v>
      </c>
      <c r="IF107" s="6">
        <f>MAX(IF11:IF106)</f>
        <v>0</v>
      </c>
      <c r="IG107" s="6">
        <f t="shared" si="190"/>
        <v>4.3</v>
      </c>
      <c r="IH107" s="6">
        <f t="shared" si="190"/>
        <v>1.075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6">
        <f t="shared" ref="JI107:LT107" si="192">MAX(JI11:JI106)</f>
        <v>0</v>
      </c>
      <c r="JJ107" s="336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21.12</v>
      </c>
      <c r="MN107" s="143">
        <f t="shared" si="193"/>
        <v>0</v>
      </c>
      <c r="MO107" s="143">
        <f t="shared" si="193"/>
        <v>14.08</v>
      </c>
      <c r="MP107" s="143">
        <f t="shared" si="193"/>
        <v>0</v>
      </c>
      <c r="MQ107" s="143">
        <f t="shared" si="193"/>
        <v>35.200000000000003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9">
        <f t="shared" ref="NQ107:NR107" si="194">MAX(NQ11:NQ106)</f>
        <v>4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0.25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6">
        <f t="shared" si="195"/>
        <v>0</v>
      </c>
      <c r="OC107" s="6">
        <f t="shared" si="193"/>
        <v>16.21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/>
      <c r="OP107" s="6"/>
      <c r="OQ107" s="6"/>
      <c r="OR107" s="6"/>
      <c r="OS107" s="6"/>
      <c r="OT107" s="6"/>
      <c r="OU107" s="6">
        <f t="shared" ref="OU107:OV107" si="197">MAX(OU11:OU106)</f>
        <v>12.370000000000001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130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5.15</v>
      </c>
      <c r="R108" s="6">
        <f t="shared" si="199"/>
        <v>1.03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5.15</v>
      </c>
      <c r="X108" s="6">
        <f t="shared" si="199"/>
        <v>1.03</v>
      </c>
      <c r="Y108" s="143">
        <f t="shared" si="199"/>
        <v>0</v>
      </c>
      <c r="Z108" s="143">
        <f t="shared" si="199"/>
        <v>0</v>
      </c>
      <c r="AA108" s="6">
        <f t="shared" si="199"/>
        <v>0</v>
      </c>
      <c r="AB108" s="6">
        <f t="shared" si="199"/>
        <v>0</v>
      </c>
      <c r="AC108" s="6">
        <f t="shared" si="199"/>
        <v>0</v>
      </c>
      <c r="AD108" s="6">
        <f t="shared" si="199"/>
        <v>0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0</v>
      </c>
      <c r="AJ108" s="6">
        <f t="shared" si="199"/>
        <v>0</v>
      </c>
      <c r="AK108" s="143">
        <f t="shared" si="199"/>
        <v>115</v>
      </c>
      <c r="AL108" s="143">
        <f t="shared" si="199"/>
        <v>34.5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115</v>
      </c>
      <c r="AV108" s="6">
        <f t="shared" si="199"/>
        <v>34.5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143">
        <f t="shared" si="199"/>
        <v>26</v>
      </c>
      <c r="BF108" s="143">
        <f t="shared" si="199"/>
        <v>3.7023999999999999</v>
      </c>
      <c r="BG108" s="143">
        <f t="shared" si="199"/>
        <v>10</v>
      </c>
      <c r="BH108" s="143">
        <f t="shared" si="199"/>
        <v>1.4239999999999999</v>
      </c>
      <c r="BI108" s="143">
        <f t="shared" si="199"/>
        <v>0</v>
      </c>
      <c r="BJ108" s="143">
        <f t="shared" si="199"/>
        <v>0</v>
      </c>
      <c r="BK108" s="143">
        <f t="shared" si="199"/>
        <v>8</v>
      </c>
      <c r="BL108" s="143">
        <f t="shared" si="199"/>
        <v>1.1392</v>
      </c>
      <c r="BM108" s="143">
        <f t="shared" si="199"/>
        <v>0</v>
      </c>
      <c r="BN108" s="143">
        <f t="shared" ref="BN108:BQ108" si="200">MIN(BN11:BN106)</f>
        <v>0</v>
      </c>
      <c r="BO108" s="143">
        <f t="shared" si="200"/>
        <v>0</v>
      </c>
      <c r="BP108" s="143">
        <f t="shared" si="200"/>
        <v>0</v>
      </c>
      <c r="BQ108" s="143">
        <f t="shared" si="200"/>
        <v>0</v>
      </c>
      <c r="BR108" s="143">
        <f t="shared" si="199"/>
        <v>0</v>
      </c>
      <c r="BS108" s="6">
        <f t="shared" ref="BS108:ED108" si="201">MIN(BS11:BS106)</f>
        <v>50</v>
      </c>
      <c r="BT108" s="6">
        <f t="shared" si="201"/>
        <v>7.12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30.9</v>
      </c>
      <c r="CJ108" s="6">
        <f t="shared" si="201"/>
        <v>10</v>
      </c>
      <c r="CK108" s="6">
        <f t="shared" si="201"/>
        <v>0</v>
      </c>
      <c r="CL108" s="6">
        <f t="shared" si="201"/>
        <v>0</v>
      </c>
      <c r="CM108" s="6">
        <f t="shared" si="201"/>
        <v>6.18</v>
      </c>
      <c r="CN108" s="6">
        <f t="shared" si="201"/>
        <v>2</v>
      </c>
      <c r="CO108" s="6">
        <f t="shared" si="201"/>
        <v>37.08</v>
      </c>
      <c r="CP108" s="6">
        <f t="shared" si="201"/>
        <v>12</v>
      </c>
      <c r="CQ108" s="143">
        <f t="shared" si="201"/>
        <v>50</v>
      </c>
      <c r="CR108" s="143">
        <f t="shared" si="201"/>
        <v>0</v>
      </c>
      <c r="CS108" s="143">
        <f t="shared" si="201"/>
        <v>0</v>
      </c>
      <c r="CT108" s="143">
        <f t="shared" si="201"/>
        <v>0</v>
      </c>
      <c r="CU108" s="143">
        <f t="shared" si="201"/>
        <v>0</v>
      </c>
      <c r="CV108" s="143">
        <f t="shared" si="201"/>
        <v>0</v>
      </c>
      <c r="CW108" s="143">
        <f t="shared" si="201"/>
        <v>63.814432989690701</v>
      </c>
      <c r="CX108" s="143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113.8144329896907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41.1</v>
      </c>
      <c r="DL108" s="143">
        <f t="shared" si="201"/>
        <v>13.7</v>
      </c>
      <c r="DM108" s="143">
        <f t="shared" si="201"/>
        <v>0</v>
      </c>
      <c r="DN108" s="143">
        <f t="shared" si="201"/>
        <v>0</v>
      </c>
      <c r="DO108" s="143">
        <f t="shared" si="201"/>
        <v>39.869999999999997</v>
      </c>
      <c r="DP108" s="143">
        <f t="shared" si="201"/>
        <v>13.29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43.3</v>
      </c>
      <c r="EH108" s="143">
        <f t="shared" si="202"/>
        <v>10.83</v>
      </c>
      <c r="EI108" s="143">
        <f>MIN(EI11:EI106)</f>
        <v>257.73</v>
      </c>
      <c r="EJ108" s="143">
        <f>MIN(EJ11:EJ106)</f>
        <v>64.430000000000007</v>
      </c>
      <c r="EK108" s="143">
        <f>MIN(EK11:EK106)</f>
        <v>113.4</v>
      </c>
      <c r="EL108" s="143">
        <f>MIN(EL11:EL106)</f>
        <v>28.35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414.43000000000006</v>
      </c>
      <c r="ER108" s="6">
        <f t="shared" si="202"/>
        <v>103.61000000000001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43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143">
        <f t="shared" si="204"/>
        <v>400</v>
      </c>
      <c r="HR108" s="143">
        <f t="shared" si="204"/>
        <v>0</v>
      </c>
      <c r="HS108" s="143">
        <f t="shared" si="204"/>
        <v>400</v>
      </c>
      <c r="HT108" s="6">
        <f t="shared" si="204"/>
        <v>0</v>
      </c>
      <c r="HU108" s="6">
        <f t="shared" si="204"/>
        <v>400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0</v>
      </c>
      <c r="HZ108" s="6">
        <f t="shared" si="204"/>
        <v>0</v>
      </c>
      <c r="IA108" s="6">
        <f t="shared" si="204"/>
        <v>0</v>
      </c>
      <c r="IB108" s="6">
        <f t="shared" si="204"/>
        <v>0</v>
      </c>
      <c r="IC108" s="143">
        <f t="shared" si="204"/>
        <v>4.3</v>
      </c>
      <c r="ID108" s="143">
        <f t="shared" si="204"/>
        <v>1.075</v>
      </c>
      <c r="IE108" s="6">
        <f t="shared" si="204"/>
        <v>0</v>
      </c>
      <c r="IF108" s="6">
        <f>MIN(IF11:IF106)</f>
        <v>0</v>
      </c>
      <c r="IG108" s="6">
        <f t="shared" si="204"/>
        <v>4.3</v>
      </c>
      <c r="IH108" s="6">
        <f t="shared" si="204"/>
        <v>1.075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6">
        <f t="shared" ref="JI108:LT108" si="206">MIN(JI11:JI106)</f>
        <v>0</v>
      </c>
      <c r="JJ108" s="336">
        <f t="shared" si="206"/>
        <v>0</v>
      </c>
      <c r="JK108" s="143">
        <f t="shared" si="206"/>
        <v>4.7794999999999996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4.7794999999999996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8.56</v>
      </c>
      <c r="LN108" s="143">
        <f t="shared" si="206"/>
        <v>0</v>
      </c>
      <c r="LO108" s="143">
        <f t="shared" si="206"/>
        <v>4.5759999999999996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38.135999999999996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143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143">
        <f t="shared" si="207"/>
        <v>0</v>
      </c>
      <c r="MR108" s="143">
        <f t="shared" si="207"/>
        <v>0</v>
      </c>
      <c r="MS108" s="143">
        <f t="shared" si="207"/>
        <v>0</v>
      </c>
      <c r="MT108" s="143">
        <f t="shared" si="207"/>
        <v>0</v>
      </c>
      <c r="MU108" s="6">
        <f t="shared" si="207"/>
        <v>0</v>
      </c>
      <c r="MV108" s="6">
        <f t="shared" si="207"/>
        <v>0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143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143">
        <f t="shared" si="207"/>
        <v>0</v>
      </c>
      <c r="OF108" s="143">
        <f t="shared" si="207"/>
        <v>0</v>
      </c>
      <c r="OG108" s="143">
        <f t="shared" si="207"/>
        <v>0</v>
      </c>
      <c r="OH108" s="143">
        <f t="shared" si="207"/>
        <v>0</v>
      </c>
      <c r="OI108" s="143">
        <f t="shared" si="207"/>
        <v>0</v>
      </c>
      <c r="OJ108" s="143">
        <f t="shared" si="207"/>
        <v>0</v>
      </c>
      <c r="OK108" s="143">
        <f t="shared" ref="OK108:OL108" si="210">MIN(OK11:OK106)</f>
        <v>0</v>
      </c>
      <c r="OL108" s="143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>
        <f t="shared" si="213"/>
        <v>0</v>
      </c>
      <c r="N109" s="6">
        <f t="shared" si="213"/>
        <v>0</v>
      </c>
      <c r="O109" s="6">
        <f t="shared" si="213"/>
        <v>0</v>
      </c>
      <c r="P109" s="6">
        <f t="shared" si="213"/>
        <v>0</v>
      </c>
      <c r="Q109" s="6">
        <f t="shared" si="213"/>
        <v>5.1499999999999906</v>
      </c>
      <c r="R109" s="6">
        <f t="shared" si="213"/>
        <v>1.0300000000000009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5.1499999999999906</v>
      </c>
      <c r="X109" s="6">
        <f t="shared" si="213"/>
        <v>1.0300000000000009</v>
      </c>
      <c r="Y109" s="143" t="e">
        <f t="shared" si="213"/>
        <v>#DIV/0!</v>
      </c>
      <c r="Z109" s="143" t="e">
        <f t="shared" si="213"/>
        <v>#DIV/0!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0</v>
      </c>
      <c r="AD109" s="6">
        <f t="shared" si="213"/>
        <v>0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143">
        <f t="shared" si="213"/>
        <v>115</v>
      </c>
      <c r="AL109" s="143">
        <f t="shared" si="213"/>
        <v>34.5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115</v>
      </c>
      <c r="AV109" s="6">
        <f t="shared" si="213"/>
        <v>34.5</v>
      </c>
      <c r="AW109" s="6" t="e">
        <f t="shared" si="213"/>
        <v>#DIV/0!</v>
      </c>
      <c r="AX109" s="6" t="e">
        <f t="shared" si="213"/>
        <v>#DIV/0!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0</v>
      </c>
      <c r="BD109" s="6">
        <f t="shared" si="213"/>
        <v>0</v>
      </c>
      <c r="BE109" s="143">
        <f t="shared" si="213"/>
        <v>30</v>
      </c>
      <c r="BF109" s="143">
        <f t="shared" si="213"/>
        <v>4.2720000000000065</v>
      </c>
      <c r="BG109" s="143">
        <f t="shared" si="213"/>
        <v>12</v>
      </c>
      <c r="BH109" s="143">
        <f t="shared" si="213"/>
        <v>1.708800000000003</v>
      </c>
      <c r="BI109" s="143">
        <f t="shared" si="213"/>
        <v>0</v>
      </c>
      <c r="BJ109" s="143">
        <f t="shared" si="213"/>
        <v>0</v>
      </c>
      <c r="BK109" s="143">
        <f t="shared" si="213"/>
        <v>8</v>
      </c>
      <c r="BL109" s="143">
        <f t="shared" si="213"/>
        <v>1.1392000000000015</v>
      </c>
      <c r="BM109" s="143" t="e">
        <f t="shared" si="213"/>
        <v>#DIV/0!</v>
      </c>
      <c r="BN109" s="143" t="e">
        <f t="shared" ref="BN109:BQ109" si="214">AVERAGE(BN11:BN106)</f>
        <v>#DIV/0!</v>
      </c>
      <c r="BO109" s="143" t="e">
        <f t="shared" si="214"/>
        <v>#DIV/0!</v>
      </c>
      <c r="BP109" s="143" t="e">
        <f t="shared" si="214"/>
        <v>#DIV/0!</v>
      </c>
      <c r="BQ109" s="143" t="e">
        <f t="shared" si="214"/>
        <v>#DIV/0!</v>
      </c>
      <c r="BR109" s="143" t="e">
        <f t="shared" si="213"/>
        <v>#DIV/0!</v>
      </c>
      <c r="BS109" s="6">
        <f t="shared" ref="BS109:ED109" si="215">AVERAGE(BS11:BS106)</f>
        <v>50</v>
      </c>
      <c r="BT109" s="6">
        <f t="shared" si="215"/>
        <v>7.1200000000000037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5.333333333333333</v>
      </c>
      <c r="CL109" s="6">
        <f t="shared" si="215"/>
        <v>1.3333333333333333</v>
      </c>
      <c r="CM109" s="6">
        <f t="shared" si="215"/>
        <v>7.5533333333333212</v>
      </c>
      <c r="CN109" s="6">
        <f t="shared" si="215"/>
        <v>2.3333333333333335</v>
      </c>
      <c r="CO109" s="6">
        <f t="shared" si="215"/>
        <v>43.786666666666605</v>
      </c>
      <c r="CP109" s="6">
        <f t="shared" si="215"/>
        <v>13.666666666666666</v>
      </c>
      <c r="CQ109" s="143">
        <f t="shared" si="215"/>
        <v>234.47428385416666</v>
      </c>
      <c r="CR109" s="143" t="e">
        <f t="shared" si="215"/>
        <v>#DIV/0!</v>
      </c>
      <c r="CS109" s="143" t="e">
        <f t="shared" si="215"/>
        <v>#DIV/0!</v>
      </c>
      <c r="CT109" s="143" t="e">
        <f t="shared" si="215"/>
        <v>#DIV/0!</v>
      </c>
      <c r="CU109" s="143">
        <f t="shared" si="215"/>
        <v>16.237113402061826</v>
      </c>
      <c r="CV109" s="143" t="e">
        <f t="shared" si="215"/>
        <v>#DIV/0!</v>
      </c>
      <c r="CW109" s="143">
        <f t="shared" si="215"/>
        <v>63.814432989690665</v>
      </c>
      <c r="CX109" s="143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314.52583024591883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41.099999999999937</v>
      </c>
      <c r="DL109" s="143">
        <f t="shared" si="215"/>
        <v>13.700000000000024</v>
      </c>
      <c r="DM109" s="143" t="e">
        <f t="shared" si="215"/>
        <v>#DIV/0!</v>
      </c>
      <c r="DN109" s="143" t="e">
        <f t="shared" si="215"/>
        <v>#DIV/0!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43.300000000000075</v>
      </c>
      <c r="EH109" s="143">
        <f t="shared" si="216"/>
        <v>10.830000000000018</v>
      </c>
      <c r="EI109" s="143">
        <f>AVERAGE(EI11:EI106)</f>
        <v>257.72999999999962</v>
      </c>
      <c r="EJ109" s="143">
        <f>AVERAGE(EJ11:EJ106)</f>
        <v>64.430000000000064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414.43000000000023</v>
      </c>
      <c r="ER109" s="6">
        <f t="shared" si="216"/>
        <v>103.61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 t="e">
        <f t="shared" si="216"/>
        <v>#DIV/0!</v>
      </c>
      <c r="EZ109" s="6" t="e">
        <f t="shared" si="216"/>
        <v>#DIV/0!</v>
      </c>
      <c r="FA109" s="6">
        <f t="shared" si="216"/>
        <v>43.333333333333336</v>
      </c>
      <c r="FB109" s="6">
        <f t="shared" si="216"/>
        <v>0</v>
      </c>
      <c r="FC109" s="6">
        <f t="shared" si="216"/>
        <v>19</v>
      </c>
      <c r="FD109" s="6">
        <f t="shared" si="216"/>
        <v>0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143">
        <f t="shared" si="218"/>
        <v>442.96875</v>
      </c>
      <c r="HR109" s="143" t="e">
        <f t="shared" si="218"/>
        <v>#DIV/0!</v>
      </c>
      <c r="HS109" s="143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 t="e">
        <f t="shared" si="218"/>
        <v>#DIV/0!</v>
      </c>
      <c r="HZ109" s="6" t="e">
        <f t="shared" si="218"/>
        <v>#DIV/0!</v>
      </c>
      <c r="IA109" s="6" t="e">
        <f t="shared" si="218"/>
        <v>#DIV/0!</v>
      </c>
      <c r="IB109" s="6" t="e">
        <f t="shared" si="218"/>
        <v>#DIV/0!</v>
      </c>
      <c r="IC109" s="143">
        <f t="shared" si="218"/>
        <v>4.3000000000000069</v>
      </c>
      <c r="ID109" s="143">
        <f t="shared" si="218"/>
        <v>1.0750000000000017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4.3000000000000069</v>
      </c>
      <c r="IH109" s="6">
        <f t="shared" si="218"/>
        <v>1.0750000000000017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6">
        <f t="shared" ref="JI109:LT109" si="220">AVERAGE(JI11:JI106)</f>
        <v>0</v>
      </c>
      <c r="JJ109" s="336">
        <f t="shared" si="220"/>
        <v>0</v>
      </c>
      <c r="JK109" s="143">
        <f t="shared" si="220"/>
        <v>6.1061958333333335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36.432029166666688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24.383333333333326</v>
      </c>
      <c r="LL109" s="143">
        <f t="shared" si="220"/>
        <v>0</v>
      </c>
      <c r="LM109" s="143">
        <f t="shared" si="220"/>
        <v>20.799166666666647</v>
      </c>
      <c r="LN109" s="143">
        <f t="shared" si="220"/>
        <v>0</v>
      </c>
      <c r="LO109" s="143">
        <f t="shared" si="220"/>
        <v>6.1608333333333389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51.343333333333362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143">
        <f t="shared" si="221"/>
        <v>6.118333333333335</v>
      </c>
      <c r="MN109" s="143" t="e">
        <f t="shared" si="221"/>
        <v>#DIV/0!</v>
      </c>
      <c r="MO109" s="143">
        <f t="shared" si="221"/>
        <v>4.079270833333335</v>
      </c>
      <c r="MP109" s="143" t="e">
        <f t="shared" si="221"/>
        <v>#DIV/0!</v>
      </c>
      <c r="MQ109" s="143">
        <f t="shared" si="221"/>
        <v>10.197604166666666</v>
      </c>
      <c r="MR109" s="143">
        <f t="shared" si="221"/>
        <v>0</v>
      </c>
      <c r="MS109" s="143" t="e">
        <f t="shared" si="221"/>
        <v>#DIV/0!</v>
      </c>
      <c r="MT109" s="143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1.7579166666666668</v>
      </c>
      <c r="NR109" s="143" t="e">
        <f t="shared" si="222"/>
        <v>#DIV/0!</v>
      </c>
      <c r="NS109" s="143">
        <f t="shared" ref="NS109:OB109" si="223">AVERAGE(NS11:NS106)</f>
        <v>0.39166666666666666</v>
      </c>
      <c r="NT109" s="143" t="e">
        <f t="shared" si="223"/>
        <v>#DIV/0!</v>
      </c>
      <c r="NU109" s="143">
        <f t="shared" si="223"/>
        <v>9.6354166666666671E-2</v>
      </c>
      <c r="NV109" s="143" t="e">
        <f t="shared" si="223"/>
        <v>#DIV/0!</v>
      </c>
      <c r="NW109" s="143">
        <f t="shared" si="223"/>
        <v>2.3739583333333347</v>
      </c>
      <c r="NX109" s="143" t="e">
        <f t="shared" si="223"/>
        <v>#DIV/0!</v>
      </c>
      <c r="NY109" s="143">
        <f t="shared" si="223"/>
        <v>1.1898958333333327</v>
      </c>
      <c r="NZ109" s="143" t="e">
        <f t="shared" si="223"/>
        <v>#DIV/0!</v>
      </c>
      <c r="OA109" s="143">
        <f t="shared" si="223"/>
        <v>0</v>
      </c>
      <c r="OB109" s="6" t="e">
        <f t="shared" si="223"/>
        <v>#DIV/0!</v>
      </c>
      <c r="OC109" s="6">
        <f t="shared" si="221"/>
        <v>5.8097916666666656</v>
      </c>
      <c r="OD109" s="6">
        <f t="shared" si="221"/>
        <v>0</v>
      </c>
      <c r="OE109" s="143">
        <f t="shared" si="221"/>
        <v>4.3495833333333351</v>
      </c>
      <c r="OF109" s="143" t="e">
        <f t="shared" si="221"/>
        <v>#DIV/0!</v>
      </c>
      <c r="OG109" s="143">
        <f t="shared" si="221"/>
        <v>0.40177083333333335</v>
      </c>
      <c r="OH109" s="143" t="e">
        <f t="shared" si="221"/>
        <v>#DIV/0!</v>
      </c>
      <c r="OI109" s="143">
        <f t="shared" si="221"/>
        <v>0.46583333333333327</v>
      </c>
      <c r="OJ109" s="143" t="e">
        <f t="shared" si="221"/>
        <v>#DIV/0!</v>
      </c>
      <c r="OK109" s="143">
        <f t="shared" ref="OK109:OL109" si="224">AVERAGE(OK11:OK106)</f>
        <v>0.16208333333333333</v>
      </c>
      <c r="OL109" s="143" t="e">
        <f t="shared" si="224"/>
        <v>#DIV/0!</v>
      </c>
      <c r="OM109" s="6">
        <f t="shared" si="221"/>
        <v>5.3792708333333321</v>
      </c>
      <c r="ON109" s="6">
        <f t="shared" si="221"/>
        <v>0</v>
      </c>
      <c r="OO109" s="6">
        <f t="shared" ref="OO109:OV109" si="225">AVERAGE(OO11:OO106)</f>
        <v>3.1764583333333345</v>
      </c>
      <c r="OP109" s="6" t="e">
        <f t="shared" si="225"/>
        <v>#DIV/0!</v>
      </c>
      <c r="OQ109" s="6">
        <f>AVERAGE(OQ11:OQ106)</f>
        <v>0.89489583333333311</v>
      </c>
      <c r="OR109" s="6" t="e">
        <f t="shared" si="225"/>
        <v>#DIV/0!</v>
      </c>
      <c r="OS109" s="6">
        <f>AVERAGE(OS11:OS106)</f>
        <v>0.97739583333333302</v>
      </c>
      <c r="OT109" s="6" t="e">
        <f t="shared" si="225"/>
        <v>#DIV/0!</v>
      </c>
      <c r="OU109" s="6">
        <f t="shared" si="225"/>
        <v>4.0713541666666675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58" t="s">
        <v>136</v>
      </c>
      <c r="L112" s="459"/>
      <c r="M112" s="459"/>
      <c r="N112" s="459"/>
      <c r="O112" s="459"/>
      <c r="P112" s="459"/>
      <c r="Q112" s="459"/>
      <c r="R112" s="459"/>
      <c r="S112" s="459"/>
      <c r="T112" s="459"/>
      <c r="U112" s="459"/>
      <c r="V112" s="459"/>
      <c r="W112" s="459"/>
      <c r="X112" s="459"/>
      <c r="Y112" s="459"/>
      <c r="Z112" s="459"/>
      <c r="AA112" s="459"/>
      <c r="AB112" s="459"/>
      <c r="AC112" s="459"/>
      <c r="AD112" s="460"/>
      <c r="AE112" s="261"/>
      <c r="AF112" s="261"/>
      <c r="AG112" s="261"/>
      <c r="AH112" s="261"/>
    </row>
    <row r="113" spans="11:34" ht="21.75" customHeight="1">
      <c r="K113" s="453" t="s">
        <v>179</v>
      </c>
      <c r="L113" s="453"/>
      <c r="M113" s="453"/>
      <c r="N113" s="453"/>
      <c r="O113" s="453"/>
      <c r="P113" s="454"/>
      <c r="Q113" s="454"/>
      <c r="R113" s="454"/>
      <c r="S113" s="454"/>
      <c r="T113" s="454"/>
      <c r="U113" s="454"/>
      <c r="V113" s="4"/>
      <c r="W113" s="455" t="s">
        <v>180</v>
      </c>
      <c r="X113" s="455"/>
      <c r="Y113" s="455"/>
      <c r="Z113" s="455"/>
      <c r="AA113" s="455"/>
      <c r="AB113" s="455"/>
      <c r="AC113" s="455"/>
      <c r="AD113" s="455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O1" sqref="O1:O104857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20.09.2026</v>
      </c>
      <c r="J4" s="94"/>
      <c r="K4" s="94"/>
      <c r="L4" s="94"/>
      <c r="M4" s="95"/>
      <c r="N4" s="95"/>
      <c r="O4" s="95"/>
      <c r="P4" s="95"/>
      <c r="Q4" s="95" t="s">
        <v>28</v>
      </c>
      <c r="R4" s="542" t="str">
        <f>'CGP SCHEDULE'!$AG$5</f>
        <v>23:20</v>
      </c>
      <c r="S4" s="54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3" t="str">
        <f>'CGP SCHEDULE'!AG7</f>
        <v>Revision-02</v>
      </c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20.09.2026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64" t="s">
        <v>31</v>
      </c>
      <c r="B8" s="364" t="s">
        <v>32</v>
      </c>
      <c r="C8" s="518" t="s">
        <v>21</v>
      </c>
      <c r="D8" s="520"/>
      <c r="E8" s="520"/>
      <c r="F8" s="520"/>
      <c r="G8" s="520"/>
      <c r="H8" s="520"/>
      <c r="I8" s="518" t="s">
        <v>172</v>
      </c>
      <c r="J8" s="520"/>
      <c r="K8" s="520"/>
      <c r="L8" s="520"/>
      <c r="M8" s="520"/>
      <c r="N8" s="520"/>
      <c r="O8" s="521" t="s">
        <v>238</v>
      </c>
      <c r="P8" s="539"/>
      <c r="Q8" s="539"/>
      <c r="R8" s="539"/>
      <c r="S8" s="539"/>
      <c r="T8" s="539"/>
      <c r="U8" s="518" t="s">
        <v>269</v>
      </c>
      <c r="V8" s="520"/>
      <c r="W8" s="520"/>
      <c r="X8" s="520"/>
      <c r="Y8" s="520"/>
      <c r="Z8" s="520"/>
      <c r="AA8" s="518" t="s">
        <v>1</v>
      </c>
      <c r="AB8" s="520"/>
      <c r="AC8" s="520"/>
      <c r="AD8" s="520"/>
      <c r="AE8" s="520"/>
      <c r="AF8" s="520"/>
      <c r="AG8" s="520" t="s">
        <v>184</v>
      </c>
      <c r="AH8" s="520"/>
      <c r="AI8" s="520"/>
      <c r="AJ8" s="520"/>
      <c r="AK8" s="520"/>
      <c r="AL8" s="520"/>
      <c r="AM8" s="518" t="s">
        <v>191</v>
      </c>
      <c r="AN8" s="518"/>
      <c r="AO8" s="518"/>
      <c r="AP8" s="518"/>
      <c r="AQ8" s="518"/>
      <c r="AR8" s="518"/>
      <c r="AS8" s="547" t="s">
        <v>359</v>
      </c>
      <c r="AT8" s="545"/>
      <c r="AU8" s="545"/>
      <c r="AV8" s="545"/>
      <c r="AW8" s="545"/>
      <c r="AX8" s="548"/>
      <c r="AY8" s="518" t="s">
        <v>18</v>
      </c>
      <c r="AZ8" s="520"/>
      <c r="BA8" s="520"/>
      <c r="BB8" s="520"/>
      <c r="BC8" s="520"/>
      <c r="BD8" s="520"/>
      <c r="BE8" s="518" t="s">
        <v>3</v>
      </c>
      <c r="BF8" s="520"/>
      <c r="BG8" s="520"/>
      <c r="BH8" s="520"/>
      <c r="BI8" s="520"/>
      <c r="BJ8" s="520"/>
      <c r="BK8" s="518" t="s">
        <v>4</v>
      </c>
      <c r="BL8" s="520"/>
      <c r="BM8" s="520"/>
      <c r="BN8" s="520"/>
      <c r="BO8" s="520"/>
      <c r="BP8" s="520"/>
      <c r="BQ8" s="518" t="s">
        <v>6</v>
      </c>
      <c r="BR8" s="520"/>
      <c r="BS8" s="520"/>
      <c r="BT8" s="520"/>
      <c r="BU8" s="520"/>
      <c r="BV8" s="520"/>
      <c r="BW8" s="520" t="s">
        <v>170</v>
      </c>
      <c r="BX8" s="520"/>
      <c r="BY8" s="520"/>
      <c r="BZ8" s="520"/>
      <c r="CA8" s="520"/>
      <c r="CB8" s="520"/>
      <c r="CC8" s="520" t="s">
        <v>176</v>
      </c>
      <c r="CD8" s="520"/>
      <c r="CE8" s="520"/>
      <c r="CF8" s="520"/>
      <c r="CG8" s="520"/>
      <c r="CH8" s="520"/>
      <c r="CI8" s="518" t="s">
        <v>9</v>
      </c>
      <c r="CJ8" s="520"/>
      <c r="CK8" s="520"/>
      <c r="CL8" s="520"/>
      <c r="CM8" s="520"/>
      <c r="CN8" s="520"/>
      <c r="CO8" s="536" t="s">
        <v>12</v>
      </c>
      <c r="CP8" s="537"/>
      <c r="CQ8" s="537"/>
      <c r="CR8" s="537"/>
      <c r="CS8" s="537"/>
      <c r="CT8" s="538"/>
      <c r="CU8" s="518" t="s">
        <v>217</v>
      </c>
      <c r="CV8" s="520"/>
      <c r="CW8" s="520"/>
      <c r="CX8" s="520"/>
      <c r="CY8" s="520"/>
      <c r="CZ8" s="520"/>
      <c r="DA8" s="518" t="s">
        <v>183</v>
      </c>
      <c r="DB8" s="520"/>
      <c r="DC8" s="520"/>
      <c r="DD8" s="520"/>
      <c r="DE8" s="520"/>
      <c r="DF8" s="520"/>
      <c r="DG8" s="518" t="s">
        <v>192</v>
      </c>
      <c r="DH8" s="520"/>
      <c r="DI8" s="520"/>
      <c r="DJ8" s="520"/>
      <c r="DK8" s="520"/>
      <c r="DL8" s="520"/>
      <c r="DM8" s="518" t="s">
        <v>15</v>
      </c>
      <c r="DN8" s="520"/>
      <c r="DO8" s="520"/>
      <c r="DP8" s="520"/>
      <c r="DQ8" s="520"/>
      <c r="DR8" s="520"/>
      <c r="DS8" s="518" t="s">
        <v>143</v>
      </c>
      <c r="DT8" s="518"/>
      <c r="DU8" s="518"/>
      <c r="DV8" s="518"/>
      <c r="DW8" s="518"/>
      <c r="DX8" s="518"/>
      <c r="DY8" s="544" t="s">
        <v>185</v>
      </c>
      <c r="DZ8" s="545"/>
      <c r="EA8" s="545"/>
      <c r="EB8" s="545"/>
      <c r="EC8" s="545"/>
      <c r="ED8" s="546"/>
      <c r="EE8" s="518" t="s">
        <v>189</v>
      </c>
      <c r="EF8" s="520"/>
      <c r="EG8" s="520"/>
      <c r="EH8" s="520"/>
      <c r="EI8" s="520"/>
      <c r="EJ8" s="520"/>
      <c r="EK8" s="532" t="s">
        <v>175</v>
      </c>
      <c r="EL8" s="533"/>
      <c r="EM8" s="533"/>
      <c r="EN8" s="533"/>
      <c r="EO8" s="533"/>
      <c r="EP8" s="533"/>
      <c r="EQ8" s="532" t="s">
        <v>19</v>
      </c>
      <c r="ER8" s="533"/>
      <c r="ES8" s="533"/>
      <c r="ET8" s="533"/>
      <c r="EU8" s="533"/>
      <c r="EV8" s="533"/>
      <c r="EW8" s="522" t="s">
        <v>200</v>
      </c>
      <c r="EX8" s="523"/>
      <c r="EY8" s="523"/>
      <c r="EZ8" s="523"/>
      <c r="FA8" s="523"/>
      <c r="FB8" s="523"/>
      <c r="FC8" s="518" t="s">
        <v>204</v>
      </c>
      <c r="FD8" s="520"/>
      <c r="FE8" s="520"/>
      <c r="FF8" s="520"/>
      <c r="FG8" s="520"/>
      <c r="FH8" s="520"/>
      <c r="FI8" s="518" t="s">
        <v>210</v>
      </c>
      <c r="FJ8" s="520"/>
      <c r="FK8" s="520"/>
      <c r="FL8" s="520"/>
      <c r="FM8" s="520"/>
      <c r="FN8" s="520"/>
      <c r="FO8" s="518" t="s">
        <v>214</v>
      </c>
      <c r="FP8" s="520"/>
      <c r="FQ8" s="520"/>
      <c r="FR8" s="520"/>
      <c r="FS8" s="520"/>
      <c r="FT8" s="520"/>
      <c r="FU8" s="518" t="s">
        <v>208</v>
      </c>
      <c r="FV8" s="520"/>
      <c r="FW8" s="520"/>
      <c r="FX8" s="520"/>
      <c r="FY8" s="520"/>
      <c r="FZ8" s="520"/>
      <c r="GA8" s="518" t="s">
        <v>213</v>
      </c>
      <c r="GB8" s="520"/>
      <c r="GC8" s="520"/>
      <c r="GD8" s="520"/>
      <c r="GE8" s="520"/>
      <c r="GF8" s="520"/>
      <c r="GG8" s="518" t="s">
        <v>226</v>
      </c>
      <c r="GH8" s="520"/>
      <c r="GI8" s="520"/>
      <c r="GJ8" s="520"/>
      <c r="GK8" s="520"/>
      <c r="GL8" s="520"/>
      <c r="GM8" s="518" t="s">
        <v>227</v>
      </c>
      <c r="GN8" s="520"/>
      <c r="GO8" s="520"/>
      <c r="GP8" s="520"/>
      <c r="GQ8" s="520"/>
      <c r="GR8" s="520"/>
      <c r="GS8" s="518" t="s">
        <v>229</v>
      </c>
      <c r="GT8" s="518"/>
      <c r="GU8" s="518"/>
      <c r="GV8" s="518"/>
      <c r="GW8" s="518"/>
      <c r="GX8" s="518"/>
      <c r="GY8" s="518" t="s">
        <v>232</v>
      </c>
      <c r="GZ8" s="518"/>
      <c r="HA8" s="518"/>
      <c r="HB8" s="518"/>
      <c r="HC8" s="518"/>
      <c r="HD8" s="518"/>
      <c r="HE8" s="518" t="s">
        <v>234</v>
      </c>
      <c r="HF8" s="518"/>
      <c r="HG8" s="518"/>
      <c r="HH8" s="518"/>
      <c r="HI8" s="518"/>
      <c r="HJ8" s="518"/>
      <c r="HK8" s="518" t="s">
        <v>250</v>
      </c>
      <c r="HL8" s="518"/>
      <c r="HM8" s="518"/>
      <c r="HN8" s="518"/>
      <c r="HO8" s="518"/>
      <c r="HP8" s="518"/>
      <c r="HQ8" s="518" t="s">
        <v>249</v>
      </c>
      <c r="HR8" s="518"/>
      <c r="HS8" s="518"/>
      <c r="HT8" s="518"/>
      <c r="HU8" s="518"/>
      <c r="HV8" s="518"/>
      <c r="HW8" s="521" t="s">
        <v>276</v>
      </c>
      <c r="HX8" s="521"/>
      <c r="HY8" s="521"/>
      <c r="HZ8" s="521"/>
      <c r="IA8" s="521"/>
      <c r="IB8" s="521"/>
      <c r="IC8" s="518" t="s">
        <v>274</v>
      </c>
      <c r="ID8" s="520"/>
      <c r="IE8" s="520"/>
      <c r="IF8" s="520"/>
      <c r="IG8" s="518" t="s">
        <v>230</v>
      </c>
      <c r="IH8" s="520"/>
      <c r="II8" s="520"/>
      <c r="IJ8" s="520"/>
      <c r="IK8" s="518" t="s">
        <v>284</v>
      </c>
      <c r="IL8" s="520"/>
      <c r="IM8" s="520"/>
      <c r="IN8" s="520"/>
      <c r="IO8" s="518" t="s">
        <v>286</v>
      </c>
      <c r="IP8" s="518"/>
      <c r="IQ8" s="518"/>
      <c r="IR8" s="518"/>
      <c r="IS8" s="518" t="s">
        <v>329</v>
      </c>
      <c r="IT8" s="518"/>
      <c r="IU8" s="518"/>
      <c r="IV8" s="518"/>
      <c r="IW8" s="518" t="s">
        <v>339</v>
      </c>
      <c r="IX8" s="518"/>
      <c r="IY8" s="518"/>
      <c r="IZ8" s="518"/>
      <c r="JA8" s="520" t="s">
        <v>365</v>
      </c>
      <c r="JB8" s="520"/>
      <c r="JC8" s="520"/>
      <c r="JD8" s="520"/>
    </row>
    <row r="9" spans="1:301" s="118" customFormat="1" ht="55.5" customHeight="1">
      <c r="A9" s="84"/>
      <c r="B9" s="84"/>
      <c r="C9" s="519" t="s">
        <v>162</v>
      </c>
      <c r="D9" s="519"/>
      <c r="E9" s="399" t="s">
        <v>195</v>
      </c>
      <c r="F9" s="399"/>
      <c r="G9" s="519" t="s">
        <v>163</v>
      </c>
      <c r="H9" s="519"/>
      <c r="I9" s="519" t="s">
        <v>162</v>
      </c>
      <c r="J9" s="519"/>
      <c r="K9" s="399" t="s">
        <v>195</v>
      </c>
      <c r="L9" s="399"/>
      <c r="M9" s="519" t="s">
        <v>163</v>
      </c>
      <c r="N9" s="519"/>
      <c r="O9" s="519" t="s">
        <v>162</v>
      </c>
      <c r="P9" s="519"/>
      <c r="Q9" s="399" t="s">
        <v>195</v>
      </c>
      <c r="R9" s="399"/>
      <c r="S9" s="519" t="s">
        <v>163</v>
      </c>
      <c r="T9" s="519"/>
      <c r="U9" s="519" t="s">
        <v>162</v>
      </c>
      <c r="V9" s="519"/>
      <c r="W9" s="399" t="s">
        <v>195</v>
      </c>
      <c r="X9" s="399"/>
      <c r="Y9" s="519" t="s">
        <v>163</v>
      </c>
      <c r="Z9" s="519"/>
      <c r="AA9" s="519" t="s">
        <v>162</v>
      </c>
      <c r="AB9" s="519"/>
      <c r="AC9" s="399" t="s">
        <v>195</v>
      </c>
      <c r="AD9" s="399"/>
      <c r="AE9" s="519" t="s">
        <v>163</v>
      </c>
      <c r="AF9" s="519"/>
      <c r="AG9" s="519" t="s">
        <v>162</v>
      </c>
      <c r="AH9" s="519"/>
      <c r="AI9" s="399" t="s">
        <v>195</v>
      </c>
      <c r="AJ9" s="399"/>
      <c r="AK9" s="519" t="s">
        <v>163</v>
      </c>
      <c r="AL9" s="519"/>
      <c r="AM9" s="519" t="s">
        <v>162</v>
      </c>
      <c r="AN9" s="519"/>
      <c r="AO9" s="399" t="s">
        <v>195</v>
      </c>
      <c r="AP9" s="399"/>
      <c r="AQ9" s="519" t="s">
        <v>163</v>
      </c>
      <c r="AR9" s="519"/>
      <c r="AS9" s="528" t="s">
        <v>162</v>
      </c>
      <c r="AT9" s="529"/>
      <c r="AU9" s="406" t="s">
        <v>195</v>
      </c>
      <c r="AV9" s="407"/>
      <c r="AW9" s="528" t="s">
        <v>163</v>
      </c>
      <c r="AX9" s="529"/>
      <c r="AY9" s="519" t="s">
        <v>162</v>
      </c>
      <c r="AZ9" s="519"/>
      <c r="BA9" s="399" t="s">
        <v>195</v>
      </c>
      <c r="BB9" s="399"/>
      <c r="BC9" s="519" t="s">
        <v>163</v>
      </c>
      <c r="BD9" s="519"/>
      <c r="BE9" s="519" t="s">
        <v>162</v>
      </c>
      <c r="BF9" s="519"/>
      <c r="BG9" s="399" t="s">
        <v>195</v>
      </c>
      <c r="BH9" s="399"/>
      <c r="BI9" s="519" t="s">
        <v>163</v>
      </c>
      <c r="BJ9" s="519"/>
      <c r="BK9" s="519" t="s">
        <v>162</v>
      </c>
      <c r="BL9" s="519"/>
      <c r="BM9" s="399" t="s">
        <v>195</v>
      </c>
      <c r="BN9" s="399"/>
      <c r="BO9" s="519" t="s">
        <v>163</v>
      </c>
      <c r="BP9" s="519"/>
      <c r="BQ9" s="519" t="s">
        <v>162</v>
      </c>
      <c r="BR9" s="519"/>
      <c r="BS9" s="399" t="s">
        <v>195</v>
      </c>
      <c r="BT9" s="399"/>
      <c r="BU9" s="519" t="s">
        <v>163</v>
      </c>
      <c r="BV9" s="519"/>
      <c r="BW9" s="519" t="s">
        <v>162</v>
      </c>
      <c r="BX9" s="519"/>
      <c r="BY9" s="399" t="s">
        <v>195</v>
      </c>
      <c r="BZ9" s="399"/>
      <c r="CA9" s="519" t="s">
        <v>163</v>
      </c>
      <c r="CB9" s="519"/>
      <c r="CC9" s="519" t="s">
        <v>162</v>
      </c>
      <c r="CD9" s="519"/>
      <c r="CE9" s="399" t="s">
        <v>195</v>
      </c>
      <c r="CF9" s="399"/>
      <c r="CG9" s="519" t="s">
        <v>163</v>
      </c>
      <c r="CH9" s="519"/>
      <c r="CI9" s="519" t="s">
        <v>162</v>
      </c>
      <c r="CJ9" s="519"/>
      <c r="CK9" s="399" t="s">
        <v>195</v>
      </c>
      <c r="CL9" s="399"/>
      <c r="CM9" s="519" t="s">
        <v>163</v>
      </c>
      <c r="CN9" s="519"/>
      <c r="CO9" s="524" t="s">
        <v>162</v>
      </c>
      <c r="CP9" s="525"/>
      <c r="CQ9" s="530" t="s">
        <v>195</v>
      </c>
      <c r="CR9" s="531"/>
      <c r="CS9" s="524" t="s">
        <v>163</v>
      </c>
      <c r="CT9" s="525"/>
      <c r="CU9" s="519" t="s">
        <v>162</v>
      </c>
      <c r="CV9" s="519"/>
      <c r="CW9" s="399" t="s">
        <v>195</v>
      </c>
      <c r="CX9" s="399"/>
      <c r="CY9" s="519" t="s">
        <v>163</v>
      </c>
      <c r="CZ9" s="519"/>
      <c r="DA9" s="519" t="s">
        <v>162</v>
      </c>
      <c r="DB9" s="519"/>
      <c r="DC9" s="399" t="s">
        <v>195</v>
      </c>
      <c r="DD9" s="399"/>
      <c r="DE9" s="519" t="s">
        <v>163</v>
      </c>
      <c r="DF9" s="519"/>
      <c r="DG9" s="519" t="s">
        <v>162</v>
      </c>
      <c r="DH9" s="519"/>
      <c r="DI9" s="399" t="s">
        <v>195</v>
      </c>
      <c r="DJ9" s="399"/>
      <c r="DK9" s="519" t="s">
        <v>163</v>
      </c>
      <c r="DL9" s="519"/>
      <c r="DM9" s="519" t="s">
        <v>162</v>
      </c>
      <c r="DN9" s="519"/>
      <c r="DO9" s="399" t="s">
        <v>195</v>
      </c>
      <c r="DP9" s="399"/>
      <c r="DQ9" s="519" t="s">
        <v>163</v>
      </c>
      <c r="DR9" s="519"/>
      <c r="DS9" s="519" t="s">
        <v>162</v>
      </c>
      <c r="DT9" s="519"/>
      <c r="DU9" s="399" t="s">
        <v>195</v>
      </c>
      <c r="DV9" s="399"/>
      <c r="DW9" s="519" t="s">
        <v>163</v>
      </c>
      <c r="DX9" s="519"/>
      <c r="DY9" s="534" t="s">
        <v>162</v>
      </c>
      <c r="DZ9" s="535"/>
      <c r="EA9" s="397" t="s">
        <v>195</v>
      </c>
      <c r="EB9" s="398"/>
      <c r="EC9" s="534" t="s">
        <v>163</v>
      </c>
      <c r="ED9" s="535"/>
      <c r="EE9" s="519" t="s">
        <v>162</v>
      </c>
      <c r="EF9" s="519"/>
      <c r="EG9" s="399" t="s">
        <v>195</v>
      </c>
      <c r="EH9" s="399"/>
      <c r="EI9" s="519" t="s">
        <v>163</v>
      </c>
      <c r="EJ9" s="519"/>
      <c r="EK9" s="519" t="s">
        <v>162</v>
      </c>
      <c r="EL9" s="519"/>
      <c r="EM9" s="399" t="s">
        <v>195</v>
      </c>
      <c r="EN9" s="399"/>
      <c r="EO9" s="519" t="s">
        <v>163</v>
      </c>
      <c r="EP9" s="519"/>
      <c r="EQ9" s="519" t="s">
        <v>162</v>
      </c>
      <c r="ER9" s="519"/>
      <c r="ES9" s="399" t="s">
        <v>195</v>
      </c>
      <c r="ET9" s="399"/>
      <c r="EU9" s="519" t="s">
        <v>163</v>
      </c>
      <c r="EV9" s="519"/>
      <c r="EW9" s="519" t="s">
        <v>162</v>
      </c>
      <c r="EX9" s="519"/>
      <c r="EY9" s="399" t="s">
        <v>195</v>
      </c>
      <c r="EZ9" s="399"/>
      <c r="FA9" s="519" t="s">
        <v>163</v>
      </c>
      <c r="FB9" s="519"/>
      <c r="FC9" s="519" t="s">
        <v>162</v>
      </c>
      <c r="FD9" s="519"/>
      <c r="FE9" s="399" t="s">
        <v>195</v>
      </c>
      <c r="FF9" s="399"/>
      <c r="FG9" s="519" t="s">
        <v>163</v>
      </c>
      <c r="FH9" s="519"/>
      <c r="FI9" s="519" t="s">
        <v>162</v>
      </c>
      <c r="FJ9" s="519"/>
      <c r="FK9" s="399" t="s">
        <v>291</v>
      </c>
      <c r="FL9" s="399"/>
      <c r="FM9" s="519" t="s">
        <v>163</v>
      </c>
      <c r="FN9" s="519"/>
      <c r="FO9" s="519" t="s">
        <v>162</v>
      </c>
      <c r="FP9" s="519"/>
      <c r="FQ9" s="399" t="s">
        <v>195</v>
      </c>
      <c r="FR9" s="399"/>
      <c r="FS9" s="519" t="s">
        <v>163</v>
      </c>
      <c r="FT9" s="519"/>
      <c r="FU9" s="519" t="s">
        <v>162</v>
      </c>
      <c r="FV9" s="519"/>
      <c r="FW9" s="399" t="s">
        <v>195</v>
      </c>
      <c r="FX9" s="399"/>
      <c r="FY9" s="519" t="s">
        <v>163</v>
      </c>
      <c r="FZ9" s="519"/>
      <c r="GA9" s="519" t="s">
        <v>162</v>
      </c>
      <c r="GB9" s="519"/>
      <c r="GC9" s="399" t="s">
        <v>195</v>
      </c>
      <c r="GD9" s="399"/>
      <c r="GE9" s="519" t="s">
        <v>163</v>
      </c>
      <c r="GF9" s="519"/>
      <c r="GG9" s="519" t="s">
        <v>162</v>
      </c>
      <c r="GH9" s="519"/>
      <c r="GI9" s="399" t="s">
        <v>195</v>
      </c>
      <c r="GJ9" s="399"/>
      <c r="GK9" s="519" t="s">
        <v>163</v>
      </c>
      <c r="GL9" s="519"/>
      <c r="GM9" s="519" t="s">
        <v>162</v>
      </c>
      <c r="GN9" s="519"/>
      <c r="GO9" s="399" t="s">
        <v>195</v>
      </c>
      <c r="GP9" s="399"/>
      <c r="GQ9" s="519" t="s">
        <v>163</v>
      </c>
      <c r="GR9" s="519"/>
      <c r="GS9" s="519" t="s">
        <v>162</v>
      </c>
      <c r="GT9" s="519"/>
      <c r="GU9" s="399" t="s">
        <v>195</v>
      </c>
      <c r="GV9" s="399"/>
      <c r="GW9" s="519" t="s">
        <v>163</v>
      </c>
      <c r="GX9" s="519"/>
      <c r="GY9" s="519" t="s">
        <v>162</v>
      </c>
      <c r="GZ9" s="519"/>
      <c r="HA9" s="399" t="s">
        <v>195</v>
      </c>
      <c r="HB9" s="399"/>
      <c r="HC9" s="519" t="s">
        <v>163</v>
      </c>
      <c r="HD9" s="519"/>
      <c r="HE9" s="519" t="s">
        <v>162</v>
      </c>
      <c r="HF9" s="519"/>
      <c r="HG9" s="399" t="s">
        <v>195</v>
      </c>
      <c r="HH9" s="399"/>
      <c r="HI9" s="519" t="s">
        <v>163</v>
      </c>
      <c r="HJ9" s="519"/>
      <c r="HK9" s="519" t="s">
        <v>162</v>
      </c>
      <c r="HL9" s="519"/>
      <c r="HM9" s="399" t="s">
        <v>195</v>
      </c>
      <c r="HN9" s="399"/>
      <c r="HO9" s="519" t="s">
        <v>163</v>
      </c>
      <c r="HP9" s="519"/>
      <c r="HQ9" s="519" t="s">
        <v>162</v>
      </c>
      <c r="HR9" s="519"/>
      <c r="HS9" s="399" t="s">
        <v>195</v>
      </c>
      <c r="HT9" s="399"/>
      <c r="HU9" s="519" t="s">
        <v>163</v>
      </c>
      <c r="HV9" s="519"/>
      <c r="HW9" s="519" t="s">
        <v>162</v>
      </c>
      <c r="HX9" s="519"/>
      <c r="HY9" s="399" t="s">
        <v>195</v>
      </c>
      <c r="HZ9" s="399"/>
      <c r="IA9" s="519" t="s">
        <v>163</v>
      </c>
      <c r="IB9" s="519"/>
      <c r="IC9" s="519" t="s">
        <v>162</v>
      </c>
      <c r="ID9" s="519"/>
      <c r="IE9" s="519" t="s">
        <v>163</v>
      </c>
      <c r="IF9" s="519"/>
      <c r="IG9" s="519" t="s">
        <v>162</v>
      </c>
      <c r="IH9" s="519"/>
      <c r="II9" s="519" t="s">
        <v>163</v>
      </c>
      <c r="IJ9" s="519"/>
      <c r="IK9" s="519" t="s">
        <v>162</v>
      </c>
      <c r="IL9" s="519"/>
      <c r="IM9" s="519" t="s">
        <v>163</v>
      </c>
      <c r="IN9" s="519"/>
      <c r="IO9" s="519" t="s">
        <v>162</v>
      </c>
      <c r="IP9" s="519"/>
      <c r="IQ9" s="519" t="s">
        <v>163</v>
      </c>
      <c r="IR9" s="519"/>
      <c r="IS9" s="519" t="s">
        <v>162</v>
      </c>
      <c r="IT9" s="519"/>
      <c r="IU9" s="519" t="s">
        <v>163</v>
      </c>
      <c r="IV9" s="519"/>
      <c r="IW9" s="519" t="s">
        <v>162</v>
      </c>
      <c r="IX9" s="519"/>
      <c r="IY9" s="519" t="s">
        <v>163</v>
      </c>
      <c r="IZ9" s="519"/>
      <c r="JA9" s="540" t="s">
        <v>162</v>
      </c>
      <c r="JB9" s="541"/>
      <c r="JC9" s="540" t="s">
        <v>163</v>
      </c>
      <c r="JD9" s="541"/>
    </row>
    <row r="10" spans="1:301" s="122" customFormat="1" ht="12.75" customHeight="1">
      <c r="A10" s="102"/>
      <c r="B10" s="102"/>
      <c r="C10" s="343" t="s">
        <v>164</v>
      </c>
      <c r="D10" s="343" t="s">
        <v>165</v>
      </c>
      <c r="E10" s="343" t="s">
        <v>164</v>
      </c>
      <c r="F10" s="343" t="s">
        <v>165</v>
      </c>
      <c r="G10" s="343" t="s">
        <v>164</v>
      </c>
      <c r="H10" s="343" t="s">
        <v>165</v>
      </c>
      <c r="I10" s="343" t="s">
        <v>164</v>
      </c>
      <c r="J10" s="343" t="s">
        <v>165</v>
      </c>
      <c r="K10" s="343" t="s">
        <v>164</v>
      </c>
      <c r="L10" s="343" t="s">
        <v>165</v>
      </c>
      <c r="M10" s="343" t="s">
        <v>164</v>
      </c>
      <c r="N10" s="343" t="s">
        <v>165</v>
      </c>
      <c r="O10" s="343" t="s">
        <v>164</v>
      </c>
      <c r="P10" s="343" t="s">
        <v>165</v>
      </c>
      <c r="Q10" s="343" t="s">
        <v>164</v>
      </c>
      <c r="R10" s="343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343" t="s">
        <v>164</v>
      </c>
      <c r="X10" s="343" t="s">
        <v>165</v>
      </c>
      <c r="Y10" s="343" t="s">
        <v>164</v>
      </c>
      <c r="Z10" s="343" t="s">
        <v>165</v>
      </c>
      <c r="AA10" s="343" t="s">
        <v>164</v>
      </c>
      <c r="AB10" s="343" t="s">
        <v>165</v>
      </c>
      <c r="AC10" s="343" t="s">
        <v>164</v>
      </c>
      <c r="AD10" s="343" t="s">
        <v>165</v>
      </c>
      <c r="AE10" s="343" t="s">
        <v>164</v>
      </c>
      <c r="AF10" s="343" t="s">
        <v>165</v>
      </c>
      <c r="AG10" s="343" t="s">
        <v>164</v>
      </c>
      <c r="AH10" s="343" t="s">
        <v>165</v>
      </c>
      <c r="AI10" s="343" t="s">
        <v>164</v>
      </c>
      <c r="AJ10" s="343" t="s">
        <v>165</v>
      </c>
      <c r="AK10" s="343" t="s">
        <v>164</v>
      </c>
      <c r="AL10" s="343" t="s">
        <v>165</v>
      </c>
      <c r="AM10" s="343" t="s">
        <v>164</v>
      </c>
      <c r="AN10" s="343" t="s">
        <v>165</v>
      </c>
      <c r="AO10" s="343" t="s">
        <v>164</v>
      </c>
      <c r="AP10" s="343" t="s">
        <v>165</v>
      </c>
      <c r="AQ10" s="343" t="s">
        <v>164</v>
      </c>
      <c r="AR10" s="343" t="s">
        <v>165</v>
      </c>
      <c r="AS10" s="343" t="s">
        <v>164</v>
      </c>
      <c r="AT10" s="343" t="s">
        <v>165</v>
      </c>
      <c r="AU10" s="343" t="s">
        <v>164</v>
      </c>
      <c r="AV10" s="343" t="s">
        <v>165</v>
      </c>
      <c r="AW10" s="343" t="s">
        <v>164</v>
      </c>
      <c r="AX10" s="343" t="s">
        <v>165</v>
      </c>
      <c r="AY10" s="343" t="s">
        <v>164</v>
      </c>
      <c r="AZ10" s="343" t="s">
        <v>165</v>
      </c>
      <c r="BA10" s="343" t="s">
        <v>164</v>
      </c>
      <c r="BB10" s="343" t="s">
        <v>165</v>
      </c>
      <c r="BC10" s="343" t="s">
        <v>164</v>
      </c>
      <c r="BD10" s="343" t="s">
        <v>165</v>
      </c>
      <c r="BE10" s="343" t="s">
        <v>164</v>
      </c>
      <c r="BF10" s="343" t="s">
        <v>165</v>
      </c>
      <c r="BG10" s="343" t="s">
        <v>164</v>
      </c>
      <c r="BH10" s="343" t="s">
        <v>165</v>
      </c>
      <c r="BI10" s="343" t="s">
        <v>164</v>
      </c>
      <c r="BJ10" s="343" t="s">
        <v>165</v>
      </c>
      <c r="BK10" s="343" t="s">
        <v>164</v>
      </c>
      <c r="BL10" s="343" t="s">
        <v>165</v>
      </c>
      <c r="BM10" s="343" t="s">
        <v>164</v>
      </c>
      <c r="BN10" s="343" t="s">
        <v>165</v>
      </c>
      <c r="BO10" s="343" t="s">
        <v>164</v>
      </c>
      <c r="BP10" s="343" t="s">
        <v>165</v>
      </c>
      <c r="BQ10" s="343" t="s">
        <v>164</v>
      </c>
      <c r="BR10" s="343" t="s">
        <v>165</v>
      </c>
      <c r="BS10" s="343" t="s">
        <v>164</v>
      </c>
      <c r="BT10" s="343" t="s">
        <v>165</v>
      </c>
      <c r="BU10" s="343" t="s">
        <v>164</v>
      </c>
      <c r="BV10" s="343" t="s">
        <v>165</v>
      </c>
      <c r="BW10" s="343" t="s">
        <v>164</v>
      </c>
      <c r="BX10" s="343" t="s">
        <v>165</v>
      </c>
      <c r="BY10" s="343" t="s">
        <v>164</v>
      </c>
      <c r="BZ10" s="343" t="s">
        <v>165</v>
      </c>
      <c r="CA10" s="343" t="s">
        <v>164</v>
      </c>
      <c r="CB10" s="343" t="s">
        <v>165</v>
      </c>
      <c r="CC10" s="343" t="s">
        <v>164</v>
      </c>
      <c r="CD10" s="343" t="s">
        <v>165</v>
      </c>
      <c r="CE10" s="343" t="s">
        <v>164</v>
      </c>
      <c r="CF10" s="343" t="s">
        <v>165</v>
      </c>
      <c r="CG10" s="343" t="s">
        <v>164</v>
      </c>
      <c r="CH10" s="343" t="s">
        <v>165</v>
      </c>
      <c r="CI10" s="343" t="s">
        <v>164</v>
      </c>
      <c r="CJ10" s="343" t="s">
        <v>165</v>
      </c>
      <c r="CK10" s="343" t="s">
        <v>164</v>
      </c>
      <c r="CL10" s="343" t="s">
        <v>165</v>
      </c>
      <c r="CM10" s="343" t="s">
        <v>164</v>
      </c>
      <c r="CN10" s="343" t="s">
        <v>165</v>
      </c>
      <c r="CO10" s="343" t="s">
        <v>164</v>
      </c>
      <c r="CP10" s="343" t="s">
        <v>165</v>
      </c>
      <c r="CQ10" s="343" t="s">
        <v>164</v>
      </c>
      <c r="CR10" s="343" t="s">
        <v>165</v>
      </c>
      <c r="CS10" s="343" t="s">
        <v>164</v>
      </c>
      <c r="CT10" s="343" t="s">
        <v>165</v>
      </c>
      <c r="CU10" s="343" t="s">
        <v>164</v>
      </c>
      <c r="CV10" s="343" t="s">
        <v>165</v>
      </c>
      <c r="CW10" s="343" t="s">
        <v>164</v>
      </c>
      <c r="CX10" s="343" t="s">
        <v>165</v>
      </c>
      <c r="CY10" s="343" t="s">
        <v>164</v>
      </c>
      <c r="CZ10" s="343" t="s">
        <v>165</v>
      </c>
      <c r="DA10" s="343" t="s">
        <v>164</v>
      </c>
      <c r="DB10" s="343" t="s">
        <v>165</v>
      </c>
      <c r="DC10" s="343" t="s">
        <v>164</v>
      </c>
      <c r="DD10" s="343" t="s">
        <v>165</v>
      </c>
      <c r="DE10" s="343" t="s">
        <v>164</v>
      </c>
      <c r="DF10" s="343" t="s">
        <v>165</v>
      </c>
      <c r="DG10" s="343" t="s">
        <v>164</v>
      </c>
      <c r="DH10" s="343" t="s">
        <v>165</v>
      </c>
      <c r="DI10" s="343" t="s">
        <v>164</v>
      </c>
      <c r="DJ10" s="343" t="s">
        <v>165</v>
      </c>
      <c r="DK10" s="343" t="s">
        <v>164</v>
      </c>
      <c r="DL10" s="343" t="s">
        <v>165</v>
      </c>
      <c r="DM10" s="343" t="s">
        <v>164</v>
      </c>
      <c r="DN10" s="343" t="s">
        <v>165</v>
      </c>
      <c r="DO10" s="343" t="s">
        <v>164</v>
      </c>
      <c r="DP10" s="343" t="s">
        <v>165</v>
      </c>
      <c r="DQ10" s="343" t="s">
        <v>164</v>
      </c>
      <c r="DR10" s="343" t="s">
        <v>165</v>
      </c>
      <c r="DS10" s="343" t="s">
        <v>164</v>
      </c>
      <c r="DT10" s="343" t="s">
        <v>165</v>
      </c>
      <c r="DU10" s="343" t="s">
        <v>164</v>
      </c>
      <c r="DV10" s="343" t="s">
        <v>165</v>
      </c>
      <c r="DW10" s="343" t="s">
        <v>164</v>
      </c>
      <c r="DX10" s="343" t="s">
        <v>165</v>
      </c>
      <c r="DY10" s="343" t="s">
        <v>164</v>
      </c>
      <c r="DZ10" s="343" t="s">
        <v>165</v>
      </c>
      <c r="EA10" s="343" t="s">
        <v>164</v>
      </c>
      <c r="EB10" s="343" t="s">
        <v>165</v>
      </c>
      <c r="EC10" s="343" t="s">
        <v>164</v>
      </c>
      <c r="ED10" s="343" t="s">
        <v>165</v>
      </c>
      <c r="EE10" s="343" t="s">
        <v>164</v>
      </c>
      <c r="EF10" s="343" t="s">
        <v>165</v>
      </c>
      <c r="EG10" s="343" t="s">
        <v>164</v>
      </c>
      <c r="EH10" s="343" t="s">
        <v>165</v>
      </c>
      <c r="EI10" s="343" t="s">
        <v>164</v>
      </c>
      <c r="EJ10" s="343" t="s">
        <v>165</v>
      </c>
      <c r="EK10" s="343" t="s">
        <v>164</v>
      </c>
      <c r="EL10" s="343" t="s">
        <v>165</v>
      </c>
      <c r="EM10" s="343" t="s">
        <v>164</v>
      </c>
      <c r="EN10" s="343" t="s">
        <v>165</v>
      </c>
      <c r="EO10" s="343" t="s">
        <v>164</v>
      </c>
      <c r="EP10" s="343" t="s">
        <v>165</v>
      </c>
      <c r="EQ10" s="343" t="s">
        <v>164</v>
      </c>
      <c r="ER10" s="343" t="s">
        <v>165</v>
      </c>
      <c r="ES10" s="343" t="s">
        <v>164</v>
      </c>
      <c r="ET10" s="343" t="s">
        <v>165</v>
      </c>
      <c r="EU10" s="343" t="s">
        <v>164</v>
      </c>
      <c r="EV10" s="343" t="s">
        <v>165</v>
      </c>
      <c r="EW10" s="343" t="s">
        <v>164</v>
      </c>
      <c r="EX10" s="343" t="s">
        <v>165</v>
      </c>
      <c r="EY10" s="343" t="s">
        <v>164</v>
      </c>
      <c r="EZ10" s="343" t="s">
        <v>165</v>
      </c>
      <c r="FA10" s="343" t="s">
        <v>164</v>
      </c>
      <c r="FB10" s="343" t="s">
        <v>165</v>
      </c>
      <c r="FC10" s="343" t="s">
        <v>164</v>
      </c>
      <c r="FD10" s="343" t="s">
        <v>165</v>
      </c>
      <c r="FE10" s="343" t="s">
        <v>164</v>
      </c>
      <c r="FF10" s="343" t="s">
        <v>165</v>
      </c>
      <c r="FG10" s="343" t="s">
        <v>164</v>
      </c>
      <c r="FH10" s="343" t="s">
        <v>165</v>
      </c>
      <c r="FI10" s="343" t="s">
        <v>164</v>
      </c>
      <c r="FJ10" s="343" t="s">
        <v>165</v>
      </c>
      <c r="FK10" s="343" t="s">
        <v>164</v>
      </c>
      <c r="FL10" s="343" t="s">
        <v>165</v>
      </c>
      <c r="FM10" s="343" t="s">
        <v>164</v>
      </c>
      <c r="FN10" s="343" t="s">
        <v>165</v>
      </c>
      <c r="FO10" s="343" t="s">
        <v>164</v>
      </c>
      <c r="FP10" s="343" t="s">
        <v>165</v>
      </c>
      <c r="FQ10" s="343" t="s">
        <v>164</v>
      </c>
      <c r="FR10" s="343" t="s">
        <v>165</v>
      </c>
      <c r="FS10" s="343" t="s">
        <v>164</v>
      </c>
      <c r="FT10" s="343" t="s">
        <v>165</v>
      </c>
      <c r="FU10" s="343" t="s">
        <v>164</v>
      </c>
      <c r="FV10" s="343" t="s">
        <v>165</v>
      </c>
      <c r="FW10" s="343" t="s">
        <v>164</v>
      </c>
      <c r="FX10" s="343" t="s">
        <v>165</v>
      </c>
      <c r="FY10" s="343" t="s">
        <v>164</v>
      </c>
      <c r="FZ10" s="343" t="s">
        <v>165</v>
      </c>
      <c r="GA10" s="343" t="s">
        <v>164</v>
      </c>
      <c r="GB10" s="343" t="s">
        <v>165</v>
      </c>
      <c r="GC10" s="343" t="s">
        <v>164</v>
      </c>
      <c r="GD10" s="343" t="s">
        <v>165</v>
      </c>
      <c r="GE10" s="343" t="s">
        <v>164</v>
      </c>
      <c r="GF10" s="343" t="s">
        <v>165</v>
      </c>
      <c r="GG10" s="343" t="s">
        <v>164</v>
      </c>
      <c r="GH10" s="343" t="s">
        <v>165</v>
      </c>
      <c r="GI10" s="343" t="s">
        <v>164</v>
      </c>
      <c r="GJ10" s="343" t="s">
        <v>165</v>
      </c>
      <c r="GK10" s="343" t="s">
        <v>164</v>
      </c>
      <c r="GL10" s="343" t="s">
        <v>165</v>
      </c>
      <c r="GM10" s="343" t="s">
        <v>164</v>
      </c>
      <c r="GN10" s="343" t="s">
        <v>165</v>
      </c>
      <c r="GO10" s="343" t="s">
        <v>164</v>
      </c>
      <c r="GP10" s="343" t="s">
        <v>165</v>
      </c>
      <c r="GQ10" s="343" t="s">
        <v>164</v>
      </c>
      <c r="GR10" s="343" t="s">
        <v>165</v>
      </c>
      <c r="GS10" s="343" t="s">
        <v>164</v>
      </c>
      <c r="GT10" s="343" t="s">
        <v>165</v>
      </c>
      <c r="GU10" s="343" t="s">
        <v>164</v>
      </c>
      <c r="GV10" s="343" t="s">
        <v>165</v>
      </c>
      <c r="GW10" s="343" t="s">
        <v>164</v>
      </c>
      <c r="GX10" s="343" t="s">
        <v>165</v>
      </c>
      <c r="GY10" s="343" t="s">
        <v>164</v>
      </c>
      <c r="GZ10" s="343" t="s">
        <v>165</v>
      </c>
      <c r="HA10" s="343" t="s">
        <v>164</v>
      </c>
      <c r="HB10" s="343" t="s">
        <v>165</v>
      </c>
      <c r="HC10" s="343" t="s">
        <v>164</v>
      </c>
      <c r="HD10" s="343" t="s">
        <v>165</v>
      </c>
      <c r="HE10" s="343" t="s">
        <v>164</v>
      </c>
      <c r="HF10" s="343" t="s">
        <v>165</v>
      </c>
      <c r="HG10" s="343" t="s">
        <v>164</v>
      </c>
      <c r="HH10" s="343" t="s">
        <v>165</v>
      </c>
      <c r="HI10" s="343" t="s">
        <v>164</v>
      </c>
      <c r="HJ10" s="343" t="s">
        <v>165</v>
      </c>
      <c r="HK10" s="343" t="s">
        <v>164</v>
      </c>
      <c r="HL10" s="343" t="s">
        <v>165</v>
      </c>
      <c r="HM10" s="343" t="s">
        <v>164</v>
      </c>
      <c r="HN10" s="343" t="s">
        <v>165</v>
      </c>
      <c r="HO10" s="343" t="s">
        <v>164</v>
      </c>
      <c r="HP10" s="343" t="s">
        <v>165</v>
      </c>
      <c r="HQ10" s="343" t="s">
        <v>164</v>
      </c>
      <c r="HR10" s="343" t="s">
        <v>165</v>
      </c>
      <c r="HS10" s="343" t="s">
        <v>164</v>
      </c>
      <c r="HT10" s="343" t="s">
        <v>165</v>
      </c>
      <c r="HU10" s="343" t="s">
        <v>164</v>
      </c>
      <c r="HV10" s="343" t="s">
        <v>165</v>
      </c>
      <c r="HW10" s="343" t="s">
        <v>164</v>
      </c>
      <c r="HX10" s="343" t="s">
        <v>165</v>
      </c>
      <c r="HY10" s="343" t="s">
        <v>164</v>
      </c>
      <c r="HZ10" s="343" t="s">
        <v>165</v>
      </c>
      <c r="IA10" s="343" t="s">
        <v>164</v>
      </c>
      <c r="IB10" s="343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4" t="s">
        <v>164</v>
      </c>
      <c r="JB10" s="344" t="s">
        <v>165</v>
      </c>
      <c r="JC10" s="344" t="s">
        <v>164</v>
      </c>
      <c r="JD10" s="344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3"/>
      <c r="F11" s="323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3"/>
      <c r="AP11" s="323"/>
      <c r="AQ11" s="67">
        <f>AM11+AO11</f>
        <v>0</v>
      </c>
      <c r="AR11" s="67">
        <f>AN11+AP11</f>
        <v>0</v>
      </c>
      <c r="AS11" s="106"/>
      <c r="AT11" s="324"/>
      <c r="AU11" s="71"/>
      <c r="AV11" s="67"/>
      <c r="AW11" s="67">
        <f>AS11+AU11</f>
        <v>0</v>
      </c>
      <c r="AX11" s="67">
        <f>AT11+AV11</f>
        <v>0</v>
      </c>
      <c r="AY11" s="325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>
        <v>51.55</v>
      </c>
      <c r="BX11" s="323"/>
      <c r="BY11" s="75"/>
      <c r="BZ11" s="86"/>
      <c r="CA11" s="67">
        <f>BW11+BY11</f>
        <v>51.55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3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3"/>
      <c r="DN11" s="323"/>
      <c r="DO11" s="323"/>
      <c r="DP11" s="323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6"/>
      <c r="HY11" s="326"/>
      <c r="HZ11" s="326"/>
      <c r="IA11" s="67">
        <f>HW11</f>
        <v>0</v>
      </c>
      <c r="IB11" s="67">
        <f>HX11</f>
        <v>0</v>
      </c>
      <c r="IC11" s="327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8"/>
      <c r="IL11" s="324"/>
      <c r="IM11" s="324">
        <f>IK11</f>
        <v>0</v>
      </c>
      <c r="IN11" s="324">
        <f>IL11</f>
        <v>0</v>
      </c>
      <c r="IO11" s="106"/>
      <c r="IP11" s="326"/>
      <c r="IQ11" s="324">
        <f>IO11</f>
        <v>0</v>
      </c>
      <c r="IR11" s="324">
        <f>IP11</f>
        <v>0</v>
      </c>
      <c r="IS11" s="326"/>
      <c r="IT11" s="326"/>
      <c r="IU11" s="329">
        <f>IS11</f>
        <v>0</v>
      </c>
      <c r="IV11" s="329">
        <f>IT11</f>
        <v>0</v>
      </c>
      <c r="IW11" s="329"/>
      <c r="IX11" s="329"/>
      <c r="IY11" s="329">
        <f>IW11</f>
        <v>0</v>
      </c>
      <c r="IZ11" s="329">
        <f>IX11</f>
        <v>0</v>
      </c>
      <c r="JA11" s="329"/>
      <c r="JB11" s="329"/>
      <c r="JC11" s="329">
        <f>JA11</f>
        <v>0</v>
      </c>
      <c r="JD11" s="329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3"/>
      <c r="F12" s="323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3"/>
      <c r="AP12" s="323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4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5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>
        <v>51.55</v>
      </c>
      <c r="BX12" s="323"/>
      <c r="BY12" s="75"/>
      <c r="BZ12" s="86"/>
      <c r="CA12" s="67">
        <f t="shared" ref="CA12:CA75" si="24">BW12+BY12</f>
        <v>51.55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3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3"/>
      <c r="DN12" s="323"/>
      <c r="DO12" s="323"/>
      <c r="DP12" s="323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6"/>
      <c r="HY12" s="326"/>
      <c r="HZ12" s="326"/>
      <c r="IA12" s="67">
        <f t="shared" ref="IA12:IA75" si="72">HW12</f>
        <v>0</v>
      </c>
      <c r="IB12" s="67">
        <f t="shared" ref="IB12:IB75" si="73">HX12</f>
        <v>0</v>
      </c>
      <c r="IC12" s="327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8"/>
      <c r="IL12" s="324"/>
      <c r="IM12" s="324">
        <f t="shared" ref="IM12:IM75" si="77">IK12</f>
        <v>0</v>
      </c>
      <c r="IN12" s="324">
        <f t="shared" ref="IN12:IN75" si="78">IL12</f>
        <v>0</v>
      </c>
      <c r="IO12" s="106"/>
      <c r="IP12" s="326"/>
      <c r="IQ12" s="324">
        <f t="shared" ref="IQ12:IQ75" si="79">IO12</f>
        <v>0</v>
      </c>
      <c r="IR12" s="324">
        <f t="shared" ref="IR12:IR75" si="80">IP12</f>
        <v>0</v>
      </c>
      <c r="IS12" s="326"/>
      <c r="IT12" s="326"/>
      <c r="IU12" s="329">
        <f t="shared" ref="IU12:IU19" si="81">IS12</f>
        <v>0</v>
      </c>
      <c r="IV12" s="329">
        <f t="shared" ref="IV12:IV19" si="82">IT12</f>
        <v>0</v>
      </c>
      <c r="IW12" s="329"/>
      <c r="IX12" s="329"/>
      <c r="IY12" s="329">
        <f t="shared" ref="IY12:IY75" si="83">IW12</f>
        <v>0</v>
      </c>
      <c r="IZ12" s="329">
        <f t="shared" ref="IZ12:IZ75" si="84">IX12</f>
        <v>0</v>
      </c>
      <c r="JA12" s="329"/>
      <c r="JB12" s="329"/>
      <c r="JC12" s="329">
        <f t="shared" ref="JC12:JC75" si="85">JA12</f>
        <v>0</v>
      </c>
      <c r="JD12" s="329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3"/>
      <c r="F13" s="323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3"/>
      <c r="AP13" s="323"/>
      <c r="AQ13" s="67">
        <f t="shared" si="12"/>
        <v>0</v>
      </c>
      <c r="AR13" s="67">
        <f t="shared" si="13"/>
        <v>0</v>
      </c>
      <c r="AS13" s="106"/>
      <c r="AT13" s="324"/>
      <c r="AU13" s="71"/>
      <c r="AV13" s="67"/>
      <c r="AW13" s="67">
        <f t="shared" si="14"/>
        <v>0</v>
      </c>
      <c r="AX13" s="67">
        <f t="shared" si="15"/>
        <v>0</v>
      </c>
      <c r="AY13" s="325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>
        <v>51.55</v>
      </c>
      <c r="BX13" s="323"/>
      <c r="BY13" s="75"/>
      <c r="BZ13" s="86"/>
      <c r="CA13" s="67">
        <f t="shared" si="24"/>
        <v>51.55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3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3"/>
      <c r="DN13" s="323"/>
      <c r="DO13" s="323"/>
      <c r="DP13" s="323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30"/>
      <c r="HY13" s="330"/>
      <c r="HZ13" s="330"/>
      <c r="IA13" s="67">
        <f t="shared" si="72"/>
        <v>0</v>
      </c>
      <c r="IB13" s="67">
        <f t="shared" si="73"/>
        <v>0</v>
      </c>
      <c r="IC13" s="327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8"/>
      <c r="IL13" s="331"/>
      <c r="IM13" s="324">
        <f t="shared" si="77"/>
        <v>0</v>
      </c>
      <c r="IN13" s="324">
        <f t="shared" si="78"/>
        <v>0</v>
      </c>
      <c r="IO13" s="106"/>
      <c r="IP13" s="330"/>
      <c r="IQ13" s="324">
        <f t="shared" si="79"/>
        <v>0</v>
      </c>
      <c r="IR13" s="324">
        <f t="shared" si="80"/>
        <v>0</v>
      </c>
      <c r="IS13" s="326"/>
      <c r="IT13" s="326"/>
      <c r="IU13" s="329">
        <f t="shared" si="81"/>
        <v>0</v>
      </c>
      <c r="IV13" s="329">
        <f t="shared" si="82"/>
        <v>0</v>
      </c>
      <c r="IW13" s="329"/>
      <c r="IX13" s="329"/>
      <c r="IY13" s="329">
        <f t="shared" si="83"/>
        <v>0</v>
      </c>
      <c r="IZ13" s="329">
        <f t="shared" si="84"/>
        <v>0</v>
      </c>
      <c r="JA13" s="136"/>
      <c r="JB13" s="136"/>
      <c r="JC13" s="329">
        <f t="shared" si="85"/>
        <v>0</v>
      </c>
      <c r="JD13" s="329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3"/>
      <c r="F14" s="323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3"/>
      <c r="AP14" s="323"/>
      <c r="AQ14" s="67">
        <f t="shared" si="12"/>
        <v>0</v>
      </c>
      <c r="AR14" s="67">
        <f t="shared" si="13"/>
        <v>0</v>
      </c>
      <c r="AS14" s="106"/>
      <c r="AT14" s="324"/>
      <c r="AU14" s="71"/>
      <c r="AV14" s="67"/>
      <c r="AW14" s="67">
        <f t="shared" si="14"/>
        <v>0</v>
      </c>
      <c r="AX14" s="67">
        <f t="shared" si="15"/>
        <v>0</v>
      </c>
      <c r="AY14" s="325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>
        <v>51.55</v>
      </c>
      <c r="BX14" s="323"/>
      <c r="BY14" s="75"/>
      <c r="BZ14" s="86"/>
      <c r="CA14" s="67">
        <f t="shared" si="24"/>
        <v>51.55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3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3"/>
      <c r="DN14" s="323"/>
      <c r="DO14" s="323"/>
      <c r="DP14" s="323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30"/>
      <c r="HY14" s="330"/>
      <c r="HZ14" s="330"/>
      <c r="IA14" s="67">
        <f t="shared" si="72"/>
        <v>0</v>
      </c>
      <c r="IB14" s="67">
        <f t="shared" si="73"/>
        <v>0</v>
      </c>
      <c r="IC14" s="327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8"/>
      <c r="IL14" s="331"/>
      <c r="IM14" s="324">
        <f t="shared" si="77"/>
        <v>0</v>
      </c>
      <c r="IN14" s="324">
        <f t="shared" si="78"/>
        <v>0</v>
      </c>
      <c r="IO14" s="106"/>
      <c r="IP14" s="330"/>
      <c r="IQ14" s="324">
        <f t="shared" si="79"/>
        <v>0</v>
      </c>
      <c r="IR14" s="324">
        <f t="shared" si="80"/>
        <v>0</v>
      </c>
      <c r="IS14" s="326"/>
      <c r="IT14" s="326"/>
      <c r="IU14" s="329">
        <f t="shared" si="81"/>
        <v>0</v>
      </c>
      <c r="IV14" s="329">
        <f t="shared" si="82"/>
        <v>0</v>
      </c>
      <c r="IW14" s="329"/>
      <c r="IX14" s="329"/>
      <c r="IY14" s="329">
        <f t="shared" si="83"/>
        <v>0</v>
      </c>
      <c r="IZ14" s="329">
        <f t="shared" si="84"/>
        <v>0</v>
      </c>
      <c r="JA14" s="136"/>
      <c r="JB14" s="136"/>
      <c r="JC14" s="329">
        <f t="shared" si="85"/>
        <v>0</v>
      </c>
      <c r="JD14" s="329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3"/>
      <c r="F15" s="323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2"/>
      <c r="AC15" s="333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3"/>
      <c r="AP15" s="323"/>
      <c r="AQ15" s="67">
        <f t="shared" si="12"/>
        <v>0</v>
      </c>
      <c r="AR15" s="67">
        <f t="shared" si="13"/>
        <v>0</v>
      </c>
      <c r="AS15" s="106"/>
      <c r="AT15" s="324"/>
      <c r="AU15" s="71"/>
      <c r="AV15" s="67"/>
      <c r="AW15" s="67">
        <f t="shared" si="14"/>
        <v>0</v>
      </c>
      <c r="AX15" s="67">
        <f t="shared" si="15"/>
        <v>0</v>
      </c>
      <c r="AY15" s="325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>
        <v>51.55</v>
      </c>
      <c r="BX15" s="323"/>
      <c r="BY15" s="75"/>
      <c r="BZ15" s="86"/>
      <c r="CA15" s="67">
        <f t="shared" si="24"/>
        <v>51.55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3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3"/>
      <c r="DN15" s="323"/>
      <c r="DO15" s="323"/>
      <c r="DP15" s="323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30"/>
      <c r="HY15" s="330"/>
      <c r="HZ15" s="330"/>
      <c r="IA15" s="67">
        <f t="shared" si="72"/>
        <v>0</v>
      </c>
      <c r="IB15" s="67">
        <f t="shared" si="73"/>
        <v>0</v>
      </c>
      <c r="IC15" s="327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8"/>
      <c r="IL15" s="331"/>
      <c r="IM15" s="324">
        <f t="shared" si="77"/>
        <v>0</v>
      </c>
      <c r="IN15" s="324">
        <f t="shared" si="78"/>
        <v>0</v>
      </c>
      <c r="IO15" s="106"/>
      <c r="IP15" s="330"/>
      <c r="IQ15" s="324">
        <f t="shared" si="79"/>
        <v>0</v>
      </c>
      <c r="IR15" s="324">
        <f t="shared" si="80"/>
        <v>0</v>
      </c>
      <c r="IS15" s="326"/>
      <c r="IT15" s="326"/>
      <c r="IU15" s="329">
        <f t="shared" si="81"/>
        <v>0</v>
      </c>
      <c r="IV15" s="329">
        <f t="shared" si="82"/>
        <v>0</v>
      </c>
      <c r="IW15" s="329"/>
      <c r="IX15" s="329"/>
      <c r="IY15" s="329">
        <f t="shared" si="83"/>
        <v>0</v>
      </c>
      <c r="IZ15" s="329">
        <f t="shared" si="84"/>
        <v>0</v>
      </c>
      <c r="JA15" s="136"/>
      <c r="JB15" s="136"/>
      <c r="JC15" s="329">
        <f t="shared" si="85"/>
        <v>0</v>
      </c>
      <c r="JD15" s="329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3"/>
      <c r="F16" s="323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2"/>
      <c r="AC16" s="333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3"/>
      <c r="AP16" s="323"/>
      <c r="AQ16" s="67">
        <f t="shared" si="12"/>
        <v>0</v>
      </c>
      <c r="AR16" s="67">
        <f t="shared" si="13"/>
        <v>0</v>
      </c>
      <c r="AS16" s="106"/>
      <c r="AT16" s="324"/>
      <c r="AU16" s="71"/>
      <c r="AV16" s="67"/>
      <c r="AW16" s="67">
        <f t="shared" si="14"/>
        <v>0</v>
      </c>
      <c r="AX16" s="67">
        <f t="shared" si="15"/>
        <v>0</v>
      </c>
      <c r="AY16" s="325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>
        <v>51.55</v>
      </c>
      <c r="BX16" s="323"/>
      <c r="BY16" s="75"/>
      <c r="BZ16" s="86"/>
      <c r="CA16" s="67">
        <f t="shared" si="24"/>
        <v>51.55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3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3"/>
      <c r="DN16" s="323"/>
      <c r="DO16" s="323"/>
      <c r="DP16" s="323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30"/>
      <c r="HY16" s="330"/>
      <c r="HZ16" s="330"/>
      <c r="IA16" s="67">
        <f t="shared" si="72"/>
        <v>0</v>
      </c>
      <c r="IB16" s="67">
        <f t="shared" si="73"/>
        <v>0</v>
      </c>
      <c r="IC16" s="327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8"/>
      <c r="IL16" s="331"/>
      <c r="IM16" s="324">
        <f t="shared" si="77"/>
        <v>0</v>
      </c>
      <c r="IN16" s="324">
        <f t="shared" si="78"/>
        <v>0</v>
      </c>
      <c r="IO16" s="106"/>
      <c r="IP16" s="330"/>
      <c r="IQ16" s="324">
        <f t="shared" si="79"/>
        <v>0</v>
      </c>
      <c r="IR16" s="324">
        <f t="shared" si="80"/>
        <v>0</v>
      </c>
      <c r="IS16" s="326"/>
      <c r="IT16" s="326"/>
      <c r="IU16" s="329">
        <f t="shared" si="81"/>
        <v>0</v>
      </c>
      <c r="IV16" s="329">
        <f t="shared" si="82"/>
        <v>0</v>
      </c>
      <c r="IW16" s="329"/>
      <c r="IX16" s="329"/>
      <c r="IY16" s="329">
        <f t="shared" si="83"/>
        <v>0</v>
      </c>
      <c r="IZ16" s="329">
        <f t="shared" si="84"/>
        <v>0</v>
      </c>
      <c r="JA16" s="136"/>
      <c r="JB16" s="136"/>
      <c r="JC16" s="329">
        <f t="shared" si="85"/>
        <v>0</v>
      </c>
      <c r="JD16" s="329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3"/>
      <c r="F17" s="323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2"/>
      <c r="AC17" s="333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3"/>
      <c r="AP17" s="323"/>
      <c r="AQ17" s="67">
        <f t="shared" si="12"/>
        <v>0</v>
      </c>
      <c r="AR17" s="67">
        <f t="shared" si="13"/>
        <v>0</v>
      </c>
      <c r="AS17" s="106"/>
      <c r="AT17" s="324"/>
      <c r="AU17" s="71"/>
      <c r="AV17" s="67"/>
      <c r="AW17" s="67">
        <f t="shared" si="14"/>
        <v>0</v>
      </c>
      <c r="AX17" s="67">
        <f t="shared" si="15"/>
        <v>0</v>
      </c>
      <c r="AY17" s="325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>
        <v>51.55</v>
      </c>
      <c r="BX17" s="323"/>
      <c r="BY17" s="75"/>
      <c r="BZ17" s="86"/>
      <c r="CA17" s="67">
        <f t="shared" si="24"/>
        <v>51.55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3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3"/>
      <c r="DN17" s="323"/>
      <c r="DO17" s="323"/>
      <c r="DP17" s="323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30"/>
      <c r="HY17" s="330"/>
      <c r="HZ17" s="330"/>
      <c r="IA17" s="67">
        <f t="shared" si="72"/>
        <v>0</v>
      </c>
      <c r="IB17" s="67">
        <f t="shared" si="73"/>
        <v>0</v>
      </c>
      <c r="IC17" s="327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8"/>
      <c r="IL17" s="331"/>
      <c r="IM17" s="324">
        <f t="shared" si="77"/>
        <v>0</v>
      </c>
      <c r="IN17" s="324">
        <f t="shared" si="78"/>
        <v>0</v>
      </c>
      <c r="IO17" s="106"/>
      <c r="IP17" s="330"/>
      <c r="IQ17" s="324">
        <f t="shared" si="79"/>
        <v>0</v>
      </c>
      <c r="IR17" s="324">
        <f t="shared" si="80"/>
        <v>0</v>
      </c>
      <c r="IS17" s="326"/>
      <c r="IT17" s="326"/>
      <c r="IU17" s="329">
        <f t="shared" si="81"/>
        <v>0</v>
      </c>
      <c r="IV17" s="329">
        <f t="shared" si="82"/>
        <v>0</v>
      </c>
      <c r="IW17" s="329"/>
      <c r="IX17" s="329"/>
      <c r="IY17" s="329">
        <f t="shared" si="83"/>
        <v>0</v>
      </c>
      <c r="IZ17" s="329">
        <f t="shared" si="84"/>
        <v>0</v>
      </c>
      <c r="JA17" s="136"/>
      <c r="JB17" s="136"/>
      <c r="JC17" s="329">
        <f t="shared" si="85"/>
        <v>0</v>
      </c>
      <c r="JD17" s="329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3"/>
      <c r="F18" s="323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2"/>
      <c r="AC18" s="333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3"/>
      <c r="AP18" s="323"/>
      <c r="AQ18" s="67">
        <f t="shared" si="12"/>
        <v>0</v>
      </c>
      <c r="AR18" s="67">
        <f t="shared" si="13"/>
        <v>0</v>
      </c>
      <c r="AS18" s="106"/>
      <c r="AT18" s="324"/>
      <c r="AU18" s="71"/>
      <c r="AV18" s="67"/>
      <c r="AW18" s="67">
        <f t="shared" si="14"/>
        <v>0</v>
      </c>
      <c r="AX18" s="67">
        <f t="shared" si="15"/>
        <v>0</v>
      </c>
      <c r="AY18" s="325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>
        <v>51.55</v>
      </c>
      <c r="BX18" s="323"/>
      <c r="BY18" s="75"/>
      <c r="BZ18" s="86"/>
      <c r="CA18" s="67">
        <f t="shared" si="24"/>
        <v>51.55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3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3"/>
      <c r="DN18" s="323"/>
      <c r="DO18" s="323"/>
      <c r="DP18" s="323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30"/>
      <c r="HY18" s="330"/>
      <c r="HZ18" s="330"/>
      <c r="IA18" s="67">
        <f t="shared" si="72"/>
        <v>0</v>
      </c>
      <c r="IB18" s="67">
        <f t="shared" si="73"/>
        <v>0</v>
      </c>
      <c r="IC18" s="327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8"/>
      <c r="IL18" s="331"/>
      <c r="IM18" s="324">
        <f t="shared" si="77"/>
        <v>0</v>
      </c>
      <c r="IN18" s="324">
        <f t="shared" si="78"/>
        <v>0</v>
      </c>
      <c r="IO18" s="106"/>
      <c r="IP18" s="330"/>
      <c r="IQ18" s="324">
        <f t="shared" si="79"/>
        <v>0</v>
      </c>
      <c r="IR18" s="324">
        <f t="shared" si="80"/>
        <v>0</v>
      </c>
      <c r="IS18" s="326"/>
      <c r="IT18" s="326"/>
      <c r="IU18" s="329">
        <f t="shared" si="81"/>
        <v>0</v>
      </c>
      <c r="IV18" s="329">
        <f t="shared" si="82"/>
        <v>0</v>
      </c>
      <c r="IW18" s="329"/>
      <c r="IX18" s="329"/>
      <c r="IY18" s="329">
        <f t="shared" si="83"/>
        <v>0</v>
      </c>
      <c r="IZ18" s="329">
        <f t="shared" si="84"/>
        <v>0</v>
      </c>
      <c r="JA18" s="136"/>
      <c r="JB18" s="136"/>
      <c r="JC18" s="329">
        <f t="shared" si="85"/>
        <v>0</v>
      </c>
      <c r="JD18" s="329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3"/>
      <c r="F19" s="323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2"/>
      <c r="AC19" s="333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3"/>
      <c r="AP19" s="323"/>
      <c r="AQ19" s="67">
        <f t="shared" si="12"/>
        <v>0</v>
      </c>
      <c r="AR19" s="67">
        <f t="shared" si="13"/>
        <v>0</v>
      </c>
      <c r="AS19" s="106"/>
      <c r="AT19" s="324"/>
      <c r="AU19" s="71"/>
      <c r="AV19" s="67"/>
      <c r="AW19" s="67">
        <f t="shared" si="14"/>
        <v>0</v>
      </c>
      <c r="AX19" s="67">
        <f t="shared" si="15"/>
        <v>0</v>
      </c>
      <c r="AY19" s="325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>
        <v>51.55</v>
      </c>
      <c r="BX19" s="323"/>
      <c r="BY19" s="75"/>
      <c r="BZ19" s="86"/>
      <c r="CA19" s="67">
        <f t="shared" si="24"/>
        <v>51.55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3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3"/>
      <c r="DN19" s="323"/>
      <c r="DO19" s="323"/>
      <c r="DP19" s="323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30"/>
      <c r="HY19" s="330"/>
      <c r="HZ19" s="330"/>
      <c r="IA19" s="67">
        <f t="shared" si="72"/>
        <v>0</v>
      </c>
      <c r="IB19" s="67">
        <f t="shared" si="73"/>
        <v>0</v>
      </c>
      <c r="IC19" s="327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8"/>
      <c r="IL19" s="331"/>
      <c r="IM19" s="324">
        <f t="shared" si="77"/>
        <v>0</v>
      </c>
      <c r="IN19" s="324">
        <f t="shared" si="78"/>
        <v>0</v>
      </c>
      <c r="IO19" s="106"/>
      <c r="IP19" s="330"/>
      <c r="IQ19" s="324">
        <f t="shared" si="79"/>
        <v>0</v>
      </c>
      <c r="IR19" s="324">
        <f t="shared" si="80"/>
        <v>0</v>
      </c>
      <c r="IS19" s="326"/>
      <c r="IT19" s="326"/>
      <c r="IU19" s="329">
        <f t="shared" si="81"/>
        <v>0</v>
      </c>
      <c r="IV19" s="329">
        <f t="shared" si="82"/>
        <v>0</v>
      </c>
      <c r="IW19" s="329"/>
      <c r="IX19" s="329"/>
      <c r="IY19" s="329">
        <f t="shared" si="83"/>
        <v>0</v>
      </c>
      <c r="IZ19" s="329">
        <f t="shared" si="84"/>
        <v>0</v>
      </c>
      <c r="JA19" s="136"/>
      <c r="JB19" s="136"/>
      <c r="JC19" s="329">
        <f t="shared" si="85"/>
        <v>0</v>
      </c>
      <c r="JD19" s="329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3"/>
      <c r="F20" s="323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2"/>
      <c r="AC20" s="333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3"/>
      <c r="AP20" s="323"/>
      <c r="AQ20" s="67">
        <f t="shared" si="12"/>
        <v>0</v>
      </c>
      <c r="AR20" s="67">
        <f t="shared" si="13"/>
        <v>0</v>
      </c>
      <c r="AS20" s="106"/>
      <c r="AT20" s="324"/>
      <c r="AU20" s="71"/>
      <c r="AV20" s="67"/>
      <c r="AW20" s="67">
        <f t="shared" si="14"/>
        <v>0</v>
      </c>
      <c r="AX20" s="67">
        <f t="shared" si="15"/>
        <v>0</v>
      </c>
      <c r="AY20" s="325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>
        <v>51.55</v>
      </c>
      <c r="BX20" s="323"/>
      <c r="BY20" s="75"/>
      <c r="BZ20" s="86"/>
      <c r="CA20" s="67">
        <f t="shared" si="24"/>
        <v>51.55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3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3"/>
      <c r="DN20" s="323"/>
      <c r="DO20" s="323"/>
      <c r="DP20" s="323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30"/>
      <c r="HY20" s="330"/>
      <c r="HZ20" s="330"/>
      <c r="IA20" s="67">
        <f t="shared" si="72"/>
        <v>0</v>
      </c>
      <c r="IB20" s="67">
        <f t="shared" si="73"/>
        <v>0</v>
      </c>
      <c r="IC20" s="327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8"/>
      <c r="IL20" s="331"/>
      <c r="IM20" s="324">
        <f t="shared" si="77"/>
        <v>0</v>
      </c>
      <c r="IN20" s="324">
        <f t="shared" si="78"/>
        <v>0</v>
      </c>
      <c r="IO20" s="106"/>
      <c r="IP20" s="330"/>
      <c r="IQ20" s="324">
        <f t="shared" si="79"/>
        <v>0</v>
      </c>
      <c r="IR20" s="324">
        <f t="shared" si="80"/>
        <v>0</v>
      </c>
      <c r="IS20" s="326"/>
      <c r="IT20" s="326"/>
      <c r="IU20" s="329">
        <f>IS20</f>
        <v>0</v>
      </c>
      <c r="IV20" s="136">
        <f>IT20</f>
        <v>0</v>
      </c>
      <c r="IW20" s="329"/>
      <c r="IX20" s="329"/>
      <c r="IY20" s="329">
        <f t="shared" si="83"/>
        <v>0</v>
      </c>
      <c r="IZ20" s="329">
        <f t="shared" si="84"/>
        <v>0</v>
      </c>
      <c r="JA20" s="136"/>
      <c r="JB20" s="136"/>
      <c r="JC20" s="329">
        <f t="shared" si="85"/>
        <v>0</v>
      </c>
      <c r="JD20" s="329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3"/>
      <c r="F21" s="323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2"/>
      <c r="AC21" s="333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3"/>
      <c r="AP21" s="323"/>
      <c r="AQ21" s="67">
        <f t="shared" si="12"/>
        <v>0</v>
      </c>
      <c r="AR21" s="67">
        <f t="shared" si="13"/>
        <v>0</v>
      </c>
      <c r="AS21" s="106"/>
      <c r="AT21" s="324"/>
      <c r="AU21" s="71"/>
      <c r="AV21" s="67"/>
      <c r="AW21" s="67">
        <f t="shared" si="14"/>
        <v>0</v>
      </c>
      <c r="AX21" s="67">
        <f t="shared" si="15"/>
        <v>0</v>
      </c>
      <c r="AY21" s="325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>
        <v>51.55</v>
      </c>
      <c r="BX21" s="323"/>
      <c r="BY21" s="75"/>
      <c r="BZ21" s="86"/>
      <c r="CA21" s="67">
        <f t="shared" si="24"/>
        <v>51.55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3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3"/>
      <c r="DN21" s="323"/>
      <c r="DO21" s="323"/>
      <c r="DP21" s="323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30"/>
      <c r="HY21" s="330"/>
      <c r="HZ21" s="330"/>
      <c r="IA21" s="67">
        <f t="shared" si="72"/>
        <v>0</v>
      </c>
      <c r="IB21" s="67">
        <f t="shared" si="73"/>
        <v>0</v>
      </c>
      <c r="IC21" s="327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8"/>
      <c r="IL21" s="331"/>
      <c r="IM21" s="324">
        <f t="shared" si="77"/>
        <v>0</v>
      </c>
      <c r="IN21" s="324">
        <f t="shared" si="78"/>
        <v>0</v>
      </c>
      <c r="IO21" s="106"/>
      <c r="IP21" s="330"/>
      <c r="IQ21" s="324">
        <f t="shared" si="79"/>
        <v>0</v>
      </c>
      <c r="IR21" s="324">
        <f t="shared" si="80"/>
        <v>0</v>
      </c>
      <c r="IS21" s="326"/>
      <c r="IT21" s="326"/>
      <c r="IU21" s="329">
        <f t="shared" ref="IU21:IU84" si="88">IS21</f>
        <v>0</v>
      </c>
      <c r="IV21" s="136">
        <f t="shared" ref="IV21:IV84" si="89">IT21</f>
        <v>0</v>
      </c>
      <c r="IW21" s="329"/>
      <c r="IX21" s="329"/>
      <c r="IY21" s="329">
        <f t="shared" si="83"/>
        <v>0</v>
      </c>
      <c r="IZ21" s="329">
        <f t="shared" si="84"/>
        <v>0</v>
      </c>
      <c r="JA21" s="136"/>
      <c r="JB21" s="136"/>
      <c r="JC21" s="329">
        <f t="shared" si="85"/>
        <v>0</v>
      </c>
      <c r="JD21" s="329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3"/>
      <c r="F22" s="323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2"/>
      <c r="AC22" s="333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3"/>
      <c r="AP22" s="323"/>
      <c r="AQ22" s="67">
        <f t="shared" si="12"/>
        <v>0</v>
      </c>
      <c r="AR22" s="67">
        <f t="shared" si="13"/>
        <v>0</v>
      </c>
      <c r="AS22" s="106"/>
      <c r="AT22" s="324"/>
      <c r="AU22" s="71"/>
      <c r="AV22" s="67"/>
      <c r="AW22" s="67">
        <f t="shared" si="14"/>
        <v>0</v>
      </c>
      <c r="AX22" s="67">
        <f t="shared" si="15"/>
        <v>0</v>
      </c>
      <c r="AY22" s="325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>
        <v>51.55</v>
      </c>
      <c r="BX22" s="323"/>
      <c r="BY22" s="75"/>
      <c r="BZ22" s="86"/>
      <c r="CA22" s="67">
        <f t="shared" si="24"/>
        <v>51.55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3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3"/>
      <c r="DN22" s="323"/>
      <c r="DO22" s="323"/>
      <c r="DP22" s="323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30"/>
      <c r="HY22" s="330"/>
      <c r="HZ22" s="330"/>
      <c r="IA22" s="67">
        <f t="shared" si="72"/>
        <v>0</v>
      </c>
      <c r="IB22" s="67">
        <f t="shared" si="73"/>
        <v>0</v>
      </c>
      <c r="IC22" s="327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8"/>
      <c r="IL22" s="331"/>
      <c r="IM22" s="324">
        <f t="shared" si="77"/>
        <v>0</v>
      </c>
      <c r="IN22" s="324">
        <f t="shared" si="78"/>
        <v>0</v>
      </c>
      <c r="IO22" s="106"/>
      <c r="IP22" s="330"/>
      <c r="IQ22" s="324">
        <f t="shared" si="79"/>
        <v>0</v>
      </c>
      <c r="IR22" s="324">
        <f t="shared" si="80"/>
        <v>0</v>
      </c>
      <c r="IS22" s="326"/>
      <c r="IT22" s="326"/>
      <c r="IU22" s="329">
        <f t="shared" si="88"/>
        <v>0</v>
      </c>
      <c r="IV22" s="136">
        <f t="shared" si="89"/>
        <v>0</v>
      </c>
      <c r="IW22" s="329"/>
      <c r="IX22" s="329"/>
      <c r="IY22" s="329">
        <f t="shared" si="83"/>
        <v>0</v>
      </c>
      <c r="IZ22" s="329">
        <f t="shared" si="84"/>
        <v>0</v>
      </c>
      <c r="JA22" s="136"/>
      <c r="JB22" s="136"/>
      <c r="JC22" s="329">
        <f t="shared" si="85"/>
        <v>0</v>
      </c>
      <c r="JD22" s="329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3"/>
      <c r="F23" s="323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2"/>
      <c r="AC23" s="333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3"/>
      <c r="AP23" s="323"/>
      <c r="AQ23" s="67">
        <f t="shared" si="12"/>
        <v>0</v>
      </c>
      <c r="AR23" s="67">
        <f t="shared" si="13"/>
        <v>0</v>
      </c>
      <c r="AS23" s="106"/>
      <c r="AT23" s="324"/>
      <c r="AU23" s="71"/>
      <c r="AV23" s="67"/>
      <c r="AW23" s="67">
        <f t="shared" si="14"/>
        <v>0</v>
      </c>
      <c r="AX23" s="67">
        <f t="shared" si="15"/>
        <v>0</v>
      </c>
      <c r="AY23" s="325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>
        <v>51.55</v>
      </c>
      <c r="BX23" s="323"/>
      <c r="BY23" s="75"/>
      <c r="BZ23" s="86"/>
      <c r="CA23" s="67">
        <f t="shared" si="24"/>
        <v>51.55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3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3"/>
      <c r="DN23" s="323"/>
      <c r="DO23" s="323"/>
      <c r="DP23" s="323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30"/>
      <c r="HY23" s="330"/>
      <c r="HZ23" s="330"/>
      <c r="IA23" s="67">
        <f t="shared" si="72"/>
        <v>0</v>
      </c>
      <c r="IB23" s="67">
        <f t="shared" si="73"/>
        <v>0</v>
      </c>
      <c r="IC23" s="327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8"/>
      <c r="IL23" s="331"/>
      <c r="IM23" s="324">
        <f t="shared" si="77"/>
        <v>0</v>
      </c>
      <c r="IN23" s="324">
        <f t="shared" si="78"/>
        <v>0</v>
      </c>
      <c r="IO23" s="106"/>
      <c r="IP23" s="330"/>
      <c r="IQ23" s="324">
        <f t="shared" si="79"/>
        <v>0</v>
      </c>
      <c r="IR23" s="324">
        <f t="shared" si="80"/>
        <v>0</v>
      </c>
      <c r="IS23" s="326"/>
      <c r="IT23" s="326"/>
      <c r="IU23" s="329">
        <f t="shared" si="88"/>
        <v>0</v>
      </c>
      <c r="IV23" s="136">
        <f t="shared" si="89"/>
        <v>0</v>
      </c>
      <c r="IW23" s="329"/>
      <c r="IX23" s="329"/>
      <c r="IY23" s="329">
        <f t="shared" si="83"/>
        <v>0</v>
      </c>
      <c r="IZ23" s="329">
        <f t="shared" si="84"/>
        <v>0</v>
      </c>
      <c r="JA23" s="136"/>
      <c r="JB23" s="136"/>
      <c r="JC23" s="329">
        <f t="shared" si="85"/>
        <v>0</v>
      </c>
      <c r="JD23" s="329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3"/>
      <c r="F24" s="323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2"/>
      <c r="AC24" s="333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3"/>
      <c r="AP24" s="323"/>
      <c r="AQ24" s="67">
        <f t="shared" si="12"/>
        <v>0</v>
      </c>
      <c r="AR24" s="67">
        <f t="shared" si="13"/>
        <v>0</v>
      </c>
      <c r="AS24" s="106"/>
      <c r="AT24" s="324"/>
      <c r="AU24" s="71"/>
      <c r="AV24" s="67"/>
      <c r="AW24" s="67">
        <f t="shared" si="14"/>
        <v>0</v>
      </c>
      <c r="AX24" s="67">
        <f t="shared" si="15"/>
        <v>0</v>
      </c>
      <c r="AY24" s="325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>
        <v>51.55</v>
      </c>
      <c r="BX24" s="323"/>
      <c r="BY24" s="75"/>
      <c r="BZ24" s="86"/>
      <c r="CA24" s="67">
        <f t="shared" si="24"/>
        <v>51.55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3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3"/>
      <c r="DN24" s="323"/>
      <c r="DO24" s="323"/>
      <c r="DP24" s="323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30"/>
      <c r="HY24" s="330"/>
      <c r="HZ24" s="330"/>
      <c r="IA24" s="67">
        <f t="shared" si="72"/>
        <v>0</v>
      </c>
      <c r="IB24" s="67">
        <f t="shared" si="73"/>
        <v>0</v>
      </c>
      <c r="IC24" s="327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8"/>
      <c r="IL24" s="331"/>
      <c r="IM24" s="324">
        <f t="shared" si="77"/>
        <v>0</v>
      </c>
      <c r="IN24" s="324">
        <f t="shared" si="78"/>
        <v>0</v>
      </c>
      <c r="IO24" s="106"/>
      <c r="IP24" s="330"/>
      <c r="IQ24" s="324">
        <f t="shared" si="79"/>
        <v>0</v>
      </c>
      <c r="IR24" s="324">
        <f t="shared" si="80"/>
        <v>0</v>
      </c>
      <c r="IS24" s="326"/>
      <c r="IT24" s="326"/>
      <c r="IU24" s="329">
        <f t="shared" si="88"/>
        <v>0</v>
      </c>
      <c r="IV24" s="136">
        <f t="shared" si="89"/>
        <v>0</v>
      </c>
      <c r="IW24" s="329"/>
      <c r="IX24" s="329"/>
      <c r="IY24" s="329">
        <f t="shared" si="83"/>
        <v>0</v>
      </c>
      <c r="IZ24" s="329">
        <f t="shared" si="84"/>
        <v>0</v>
      </c>
      <c r="JA24" s="136"/>
      <c r="JB24" s="136"/>
      <c r="JC24" s="329">
        <f t="shared" si="85"/>
        <v>0</v>
      </c>
      <c r="JD24" s="329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3"/>
      <c r="F25" s="323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2"/>
      <c r="AC25" s="333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3"/>
      <c r="AP25" s="323"/>
      <c r="AQ25" s="67">
        <f t="shared" si="12"/>
        <v>0</v>
      </c>
      <c r="AR25" s="67">
        <f t="shared" si="13"/>
        <v>0</v>
      </c>
      <c r="AS25" s="106"/>
      <c r="AT25" s="324"/>
      <c r="AU25" s="71"/>
      <c r="AV25" s="67"/>
      <c r="AW25" s="67">
        <f t="shared" si="14"/>
        <v>0</v>
      </c>
      <c r="AX25" s="67">
        <f t="shared" si="15"/>
        <v>0</v>
      </c>
      <c r="AY25" s="325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>
        <v>51.55</v>
      </c>
      <c r="BX25" s="323"/>
      <c r="BY25" s="75"/>
      <c r="BZ25" s="86"/>
      <c r="CA25" s="67">
        <f t="shared" si="24"/>
        <v>51.55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3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3"/>
      <c r="DN25" s="323"/>
      <c r="DO25" s="323"/>
      <c r="DP25" s="323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30"/>
      <c r="HY25" s="330"/>
      <c r="HZ25" s="330"/>
      <c r="IA25" s="67">
        <f t="shared" si="72"/>
        <v>0</v>
      </c>
      <c r="IB25" s="67">
        <f t="shared" si="73"/>
        <v>0</v>
      </c>
      <c r="IC25" s="327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8"/>
      <c r="IL25" s="331"/>
      <c r="IM25" s="324">
        <f t="shared" si="77"/>
        <v>0</v>
      </c>
      <c r="IN25" s="324">
        <f t="shared" si="78"/>
        <v>0</v>
      </c>
      <c r="IO25" s="106"/>
      <c r="IP25" s="330"/>
      <c r="IQ25" s="324">
        <f t="shared" si="79"/>
        <v>0</v>
      </c>
      <c r="IR25" s="324">
        <f t="shared" si="80"/>
        <v>0</v>
      </c>
      <c r="IS25" s="326"/>
      <c r="IT25" s="326"/>
      <c r="IU25" s="329">
        <f t="shared" si="88"/>
        <v>0</v>
      </c>
      <c r="IV25" s="136">
        <f t="shared" si="89"/>
        <v>0</v>
      </c>
      <c r="IW25" s="329"/>
      <c r="IX25" s="329"/>
      <c r="IY25" s="329">
        <f t="shared" si="83"/>
        <v>0</v>
      </c>
      <c r="IZ25" s="329">
        <f t="shared" si="84"/>
        <v>0</v>
      </c>
      <c r="JA25" s="136"/>
      <c r="JB25" s="136"/>
      <c r="JC25" s="329">
        <f t="shared" si="85"/>
        <v>0</v>
      </c>
      <c r="JD25" s="329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3"/>
      <c r="F26" s="323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2"/>
      <c r="AC26" s="333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3"/>
      <c r="AP26" s="323"/>
      <c r="AQ26" s="67">
        <f t="shared" si="12"/>
        <v>0</v>
      </c>
      <c r="AR26" s="67">
        <f t="shared" si="13"/>
        <v>0</v>
      </c>
      <c r="AS26" s="106"/>
      <c r="AT26" s="324"/>
      <c r="AU26" s="71"/>
      <c r="AV26" s="67"/>
      <c r="AW26" s="67">
        <f t="shared" si="14"/>
        <v>0</v>
      </c>
      <c r="AX26" s="67">
        <f t="shared" si="15"/>
        <v>0</v>
      </c>
      <c r="AY26" s="325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>
        <v>51.55</v>
      </c>
      <c r="BX26" s="323"/>
      <c r="BY26" s="75"/>
      <c r="BZ26" s="86"/>
      <c r="CA26" s="67">
        <f t="shared" si="24"/>
        <v>51.55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3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3"/>
      <c r="DN26" s="323"/>
      <c r="DO26" s="323"/>
      <c r="DP26" s="323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30"/>
      <c r="HY26" s="330"/>
      <c r="HZ26" s="330"/>
      <c r="IA26" s="67">
        <f t="shared" si="72"/>
        <v>0</v>
      </c>
      <c r="IB26" s="67">
        <f t="shared" si="73"/>
        <v>0</v>
      </c>
      <c r="IC26" s="327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8"/>
      <c r="IL26" s="331"/>
      <c r="IM26" s="324">
        <f t="shared" si="77"/>
        <v>0</v>
      </c>
      <c r="IN26" s="324">
        <f t="shared" si="78"/>
        <v>0</v>
      </c>
      <c r="IO26" s="106"/>
      <c r="IP26" s="330"/>
      <c r="IQ26" s="324">
        <f t="shared" si="79"/>
        <v>0</v>
      </c>
      <c r="IR26" s="324">
        <f t="shared" si="80"/>
        <v>0</v>
      </c>
      <c r="IS26" s="326"/>
      <c r="IT26" s="326"/>
      <c r="IU26" s="329">
        <f t="shared" si="88"/>
        <v>0</v>
      </c>
      <c r="IV26" s="136">
        <f t="shared" si="89"/>
        <v>0</v>
      </c>
      <c r="IW26" s="329"/>
      <c r="IX26" s="329"/>
      <c r="IY26" s="329">
        <f t="shared" si="83"/>
        <v>0</v>
      </c>
      <c r="IZ26" s="329">
        <f t="shared" si="84"/>
        <v>0</v>
      </c>
      <c r="JA26" s="136"/>
      <c r="JB26" s="136"/>
      <c r="JC26" s="329">
        <f t="shared" si="85"/>
        <v>0</v>
      </c>
      <c r="JD26" s="329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3"/>
      <c r="F27" s="323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2"/>
      <c r="AC27" s="333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3"/>
      <c r="AP27" s="323"/>
      <c r="AQ27" s="67">
        <f t="shared" si="12"/>
        <v>0</v>
      </c>
      <c r="AR27" s="67">
        <f t="shared" si="13"/>
        <v>0</v>
      </c>
      <c r="AS27" s="106"/>
      <c r="AT27" s="324"/>
      <c r="AU27" s="71"/>
      <c r="AV27" s="67"/>
      <c r="AW27" s="67">
        <f t="shared" si="14"/>
        <v>0</v>
      </c>
      <c r="AX27" s="67">
        <f t="shared" si="15"/>
        <v>0</v>
      </c>
      <c r="AY27" s="325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>
        <v>51.55</v>
      </c>
      <c r="BX27" s="323"/>
      <c r="BY27" s="75"/>
      <c r="BZ27" s="86"/>
      <c r="CA27" s="67">
        <f t="shared" si="24"/>
        <v>51.55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3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3"/>
      <c r="DN27" s="323"/>
      <c r="DO27" s="323"/>
      <c r="DP27" s="323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30"/>
      <c r="HY27" s="330"/>
      <c r="HZ27" s="330"/>
      <c r="IA27" s="67">
        <f t="shared" si="72"/>
        <v>0</v>
      </c>
      <c r="IB27" s="67">
        <f t="shared" si="73"/>
        <v>0</v>
      </c>
      <c r="IC27" s="327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8"/>
      <c r="IL27" s="331"/>
      <c r="IM27" s="324">
        <f t="shared" si="77"/>
        <v>0</v>
      </c>
      <c r="IN27" s="324">
        <f t="shared" si="78"/>
        <v>0</v>
      </c>
      <c r="IO27" s="106"/>
      <c r="IP27" s="330"/>
      <c r="IQ27" s="324">
        <f t="shared" si="79"/>
        <v>0</v>
      </c>
      <c r="IR27" s="324">
        <f t="shared" si="80"/>
        <v>0</v>
      </c>
      <c r="IS27" s="326"/>
      <c r="IT27" s="326"/>
      <c r="IU27" s="329">
        <f t="shared" si="88"/>
        <v>0</v>
      </c>
      <c r="IV27" s="136">
        <f t="shared" si="89"/>
        <v>0</v>
      </c>
      <c r="IW27" s="329"/>
      <c r="IX27" s="329"/>
      <c r="IY27" s="329">
        <f t="shared" si="83"/>
        <v>0</v>
      </c>
      <c r="IZ27" s="329">
        <f t="shared" si="84"/>
        <v>0</v>
      </c>
      <c r="JA27" s="136"/>
      <c r="JB27" s="136"/>
      <c r="JC27" s="329">
        <f t="shared" si="85"/>
        <v>0</v>
      </c>
      <c r="JD27" s="329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3"/>
      <c r="F28" s="323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2"/>
      <c r="AC28" s="333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3"/>
      <c r="AP28" s="323"/>
      <c r="AQ28" s="67">
        <f t="shared" si="12"/>
        <v>0</v>
      </c>
      <c r="AR28" s="67">
        <f t="shared" si="13"/>
        <v>0</v>
      </c>
      <c r="AS28" s="106"/>
      <c r="AT28" s="324"/>
      <c r="AU28" s="71"/>
      <c r="AV28" s="67"/>
      <c r="AW28" s="67">
        <f t="shared" si="14"/>
        <v>0</v>
      </c>
      <c r="AX28" s="67">
        <f t="shared" si="15"/>
        <v>0</v>
      </c>
      <c r="AY28" s="325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>
        <v>51.55</v>
      </c>
      <c r="BX28" s="323"/>
      <c r="BY28" s="75"/>
      <c r="BZ28" s="86"/>
      <c r="CA28" s="67">
        <f t="shared" si="24"/>
        <v>51.55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3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3"/>
      <c r="DN28" s="323"/>
      <c r="DO28" s="323"/>
      <c r="DP28" s="323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30"/>
      <c r="HY28" s="330"/>
      <c r="HZ28" s="330"/>
      <c r="IA28" s="67">
        <f t="shared" si="72"/>
        <v>0</v>
      </c>
      <c r="IB28" s="67">
        <f t="shared" si="73"/>
        <v>0</v>
      </c>
      <c r="IC28" s="327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8"/>
      <c r="IL28" s="331"/>
      <c r="IM28" s="324">
        <f t="shared" si="77"/>
        <v>0</v>
      </c>
      <c r="IN28" s="324">
        <f t="shared" si="78"/>
        <v>0</v>
      </c>
      <c r="IO28" s="106"/>
      <c r="IP28" s="330"/>
      <c r="IQ28" s="324">
        <f t="shared" si="79"/>
        <v>0</v>
      </c>
      <c r="IR28" s="324">
        <f t="shared" si="80"/>
        <v>0</v>
      </c>
      <c r="IS28" s="326"/>
      <c r="IT28" s="326"/>
      <c r="IU28" s="329">
        <f t="shared" si="88"/>
        <v>0</v>
      </c>
      <c r="IV28" s="136">
        <f t="shared" si="89"/>
        <v>0</v>
      </c>
      <c r="IW28" s="329"/>
      <c r="IX28" s="329"/>
      <c r="IY28" s="329">
        <f t="shared" si="83"/>
        <v>0</v>
      </c>
      <c r="IZ28" s="329">
        <f t="shared" si="84"/>
        <v>0</v>
      </c>
      <c r="JA28" s="136"/>
      <c r="JB28" s="136"/>
      <c r="JC28" s="329">
        <f t="shared" si="85"/>
        <v>0</v>
      </c>
      <c r="JD28" s="329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3"/>
      <c r="F29" s="323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2"/>
      <c r="AC29" s="333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3"/>
      <c r="AP29" s="323"/>
      <c r="AQ29" s="67">
        <f t="shared" si="12"/>
        <v>0</v>
      </c>
      <c r="AR29" s="67">
        <f t="shared" si="13"/>
        <v>0</v>
      </c>
      <c r="AS29" s="106"/>
      <c r="AT29" s="324"/>
      <c r="AU29" s="71"/>
      <c r="AV29" s="67"/>
      <c r="AW29" s="67">
        <f t="shared" si="14"/>
        <v>0</v>
      </c>
      <c r="AX29" s="67">
        <f t="shared" si="15"/>
        <v>0</v>
      </c>
      <c r="AY29" s="325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>
        <v>51.55</v>
      </c>
      <c r="BX29" s="323"/>
      <c r="BY29" s="75"/>
      <c r="BZ29" s="86"/>
      <c r="CA29" s="67">
        <f t="shared" si="24"/>
        <v>51.55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3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3"/>
      <c r="DN29" s="323"/>
      <c r="DO29" s="323"/>
      <c r="DP29" s="323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30"/>
      <c r="HY29" s="330"/>
      <c r="HZ29" s="330"/>
      <c r="IA29" s="67">
        <f t="shared" si="72"/>
        <v>0</v>
      </c>
      <c r="IB29" s="67">
        <f t="shared" si="73"/>
        <v>0</v>
      </c>
      <c r="IC29" s="327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8"/>
      <c r="IL29" s="331"/>
      <c r="IM29" s="324">
        <f t="shared" si="77"/>
        <v>0</v>
      </c>
      <c r="IN29" s="324">
        <f t="shared" si="78"/>
        <v>0</v>
      </c>
      <c r="IO29" s="106"/>
      <c r="IP29" s="330"/>
      <c r="IQ29" s="324">
        <f t="shared" si="79"/>
        <v>0</v>
      </c>
      <c r="IR29" s="324">
        <f t="shared" si="80"/>
        <v>0</v>
      </c>
      <c r="IS29" s="326"/>
      <c r="IT29" s="326"/>
      <c r="IU29" s="329">
        <f t="shared" si="88"/>
        <v>0</v>
      </c>
      <c r="IV29" s="136">
        <f t="shared" si="89"/>
        <v>0</v>
      </c>
      <c r="IW29" s="329"/>
      <c r="IX29" s="329"/>
      <c r="IY29" s="329">
        <f t="shared" si="83"/>
        <v>0</v>
      </c>
      <c r="IZ29" s="329">
        <f t="shared" si="84"/>
        <v>0</v>
      </c>
      <c r="JA29" s="136"/>
      <c r="JB29" s="136"/>
      <c r="JC29" s="329">
        <f t="shared" si="85"/>
        <v>0</v>
      </c>
      <c r="JD29" s="329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3"/>
      <c r="F30" s="323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2"/>
      <c r="AC30" s="333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3"/>
      <c r="AP30" s="323"/>
      <c r="AQ30" s="67">
        <f t="shared" si="12"/>
        <v>0</v>
      </c>
      <c r="AR30" s="67">
        <f t="shared" si="13"/>
        <v>0</v>
      </c>
      <c r="AS30" s="106"/>
      <c r="AT30" s="324"/>
      <c r="AU30" s="71"/>
      <c r="AV30" s="67"/>
      <c r="AW30" s="67">
        <f t="shared" si="14"/>
        <v>0</v>
      </c>
      <c r="AX30" s="67">
        <f t="shared" si="15"/>
        <v>0</v>
      </c>
      <c r="AY30" s="325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>
        <v>51.55</v>
      </c>
      <c r="BX30" s="323"/>
      <c r="BY30" s="75"/>
      <c r="BZ30" s="86"/>
      <c r="CA30" s="67">
        <f t="shared" si="24"/>
        <v>51.55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3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3"/>
      <c r="DN30" s="323"/>
      <c r="DO30" s="323"/>
      <c r="DP30" s="323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30"/>
      <c r="HY30" s="330"/>
      <c r="HZ30" s="330"/>
      <c r="IA30" s="67">
        <f t="shared" si="72"/>
        <v>0</v>
      </c>
      <c r="IB30" s="67">
        <f t="shared" si="73"/>
        <v>0</v>
      </c>
      <c r="IC30" s="327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8"/>
      <c r="IL30" s="331"/>
      <c r="IM30" s="324">
        <f t="shared" si="77"/>
        <v>0</v>
      </c>
      <c r="IN30" s="324">
        <f t="shared" si="78"/>
        <v>0</v>
      </c>
      <c r="IO30" s="106"/>
      <c r="IP30" s="330"/>
      <c r="IQ30" s="324">
        <f t="shared" si="79"/>
        <v>0</v>
      </c>
      <c r="IR30" s="324">
        <f t="shared" si="80"/>
        <v>0</v>
      </c>
      <c r="IS30" s="326"/>
      <c r="IT30" s="326"/>
      <c r="IU30" s="329">
        <f t="shared" si="88"/>
        <v>0</v>
      </c>
      <c r="IV30" s="136">
        <f t="shared" si="89"/>
        <v>0</v>
      </c>
      <c r="IW30" s="329"/>
      <c r="IX30" s="329"/>
      <c r="IY30" s="329">
        <f t="shared" si="83"/>
        <v>0</v>
      </c>
      <c r="IZ30" s="329">
        <f t="shared" si="84"/>
        <v>0</v>
      </c>
      <c r="JA30" s="136"/>
      <c r="JB30" s="136"/>
      <c r="JC30" s="329">
        <f t="shared" si="85"/>
        <v>0</v>
      </c>
      <c r="JD30" s="329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3"/>
      <c r="F31" s="323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2"/>
      <c r="AC31" s="333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3"/>
      <c r="AP31" s="323"/>
      <c r="AQ31" s="67">
        <f t="shared" si="12"/>
        <v>0</v>
      </c>
      <c r="AR31" s="67">
        <f t="shared" si="13"/>
        <v>0</v>
      </c>
      <c r="AS31" s="106"/>
      <c r="AT31" s="324"/>
      <c r="AU31" s="71"/>
      <c r="AV31" s="67"/>
      <c r="AW31" s="67">
        <f t="shared" si="14"/>
        <v>0</v>
      </c>
      <c r="AX31" s="67">
        <f t="shared" si="15"/>
        <v>0</v>
      </c>
      <c r="AY31" s="325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>
        <v>51.55</v>
      </c>
      <c r="BX31" s="323"/>
      <c r="BY31" s="75"/>
      <c r="BZ31" s="86"/>
      <c r="CA31" s="67">
        <f t="shared" si="24"/>
        <v>51.55</v>
      </c>
      <c r="CB31" s="67">
        <f t="shared" si="25"/>
        <v>0</v>
      </c>
      <c r="CC31" s="106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3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3"/>
      <c r="DN31" s="323"/>
      <c r="DO31" s="323"/>
      <c r="DP31" s="323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30"/>
      <c r="HY31" s="330"/>
      <c r="HZ31" s="330"/>
      <c r="IA31" s="67">
        <f t="shared" si="72"/>
        <v>0</v>
      </c>
      <c r="IB31" s="67">
        <f t="shared" si="73"/>
        <v>0</v>
      </c>
      <c r="IC31" s="327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8"/>
      <c r="IL31" s="331"/>
      <c r="IM31" s="324">
        <f t="shared" si="77"/>
        <v>0</v>
      </c>
      <c r="IN31" s="324">
        <f t="shared" si="78"/>
        <v>0</v>
      </c>
      <c r="IO31" s="106"/>
      <c r="IP31" s="330"/>
      <c r="IQ31" s="324">
        <f t="shared" si="79"/>
        <v>0</v>
      </c>
      <c r="IR31" s="324">
        <f t="shared" si="80"/>
        <v>0</v>
      </c>
      <c r="IS31" s="326"/>
      <c r="IT31" s="326"/>
      <c r="IU31" s="329">
        <f t="shared" si="88"/>
        <v>0</v>
      </c>
      <c r="IV31" s="136">
        <f t="shared" si="89"/>
        <v>0</v>
      </c>
      <c r="IW31" s="329"/>
      <c r="IX31" s="329"/>
      <c r="IY31" s="329">
        <f t="shared" si="83"/>
        <v>0</v>
      </c>
      <c r="IZ31" s="329">
        <f t="shared" si="84"/>
        <v>0</v>
      </c>
      <c r="JA31" s="136"/>
      <c r="JB31" s="136"/>
      <c r="JC31" s="329">
        <f t="shared" si="85"/>
        <v>0</v>
      </c>
      <c r="JD31" s="329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3"/>
      <c r="F32" s="323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2"/>
      <c r="AC32" s="333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3"/>
      <c r="AP32" s="323"/>
      <c r="AQ32" s="67">
        <f t="shared" si="12"/>
        <v>0</v>
      </c>
      <c r="AR32" s="67">
        <f t="shared" si="13"/>
        <v>0</v>
      </c>
      <c r="AS32" s="106"/>
      <c r="AT32" s="324"/>
      <c r="AU32" s="71"/>
      <c r="AV32" s="67"/>
      <c r="AW32" s="67">
        <f t="shared" si="14"/>
        <v>0</v>
      </c>
      <c r="AX32" s="67">
        <f t="shared" si="15"/>
        <v>0</v>
      </c>
      <c r="AY32" s="325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>
        <v>51.55</v>
      </c>
      <c r="BX32" s="323"/>
      <c r="BY32" s="75"/>
      <c r="BZ32" s="86"/>
      <c r="CA32" s="67">
        <f t="shared" si="24"/>
        <v>51.55</v>
      </c>
      <c r="CB32" s="67">
        <f t="shared" si="25"/>
        <v>0</v>
      </c>
      <c r="CC32" s="106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3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3"/>
      <c r="DN32" s="323"/>
      <c r="DO32" s="323"/>
      <c r="DP32" s="323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30"/>
      <c r="HY32" s="330"/>
      <c r="HZ32" s="330"/>
      <c r="IA32" s="67">
        <f t="shared" si="72"/>
        <v>0</v>
      </c>
      <c r="IB32" s="67">
        <f t="shared" si="73"/>
        <v>0</v>
      </c>
      <c r="IC32" s="327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8"/>
      <c r="IL32" s="331"/>
      <c r="IM32" s="324">
        <f t="shared" si="77"/>
        <v>0</v>
      </c>
      <c r="IN32" s="324">
        <f t="shared" si="78"/>
        <v>0</v>
      </c>
      <c r="IO32" s="106"/>
      <c r="IP32" s="330"/>
      <c r="IQ32" s="324">
        <f t="shared" si="79"/>
        <v>0</v>
      </c>
      <c r="IR32" s="324">
        <f t="shared" si="80"/>
        <v>0</v>
      </c>
      <c r="IS32" s="326"/>
      <c r="IT32" s="326"/>
      <c r="IU32" s="329">
        <f t="shared" si="88"/>
        <v>0</v>
      </c>
      <c r="IV32" s="136">
        <f t="shared" si="89"/>
        <v>0</v>
      </c>
      <c r="IW32" s="329"/>
      <c r="IX32" s="329"/>
      <c r="IY32" s="329">
        <f t="shared" si="83"/>
        <v>0</v>
      </c>
      <c r="IZ32" s="329">
        <f t="shared" si="84"/>
        <v>0</v>
      </c>
      <c r="JA32" s="136"/>
      <c r="JB32" s="136"/>
      <c r="JC32" s="329">
        <f t="shared" si="85"/>
        <v>0</v>
      </c>
      <c r="JD32" s="329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3"/>
      <c r="F33" s="323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2"/>
      <c r="AC33" s="333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3"/>
      <c r="AP33" s="323"/>
      <c r="AQ33" s="67">
        <f t="shared" si="12"/>
        <v>0</v>
      </c>
      <c r="AR33" s="67">
        <f t="shared" si="13"/>
        <v>0</v>
      </c>
      <c r="AS33" s="106"/>
      <c r="AT33" s="324"/>
      <c r="AU33" s="71"/>
      <c r="AV33" s="67"/>
      <c r="AW33" s="67">
        <f t="shared" si="14"/>
        <v>0</v>
      </c>
      <c r="AX33" s="67">
        <f t="shared" si="15"/>
        <v>0</v>
      </c>
      <c r="AY33" s="325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>
        <v>51.55</v>
      </c>
      <c r="BX33" s="323"/>
      <c r="BY33" s="75"/>
      <c r="BZ33" s="86"/>
      <c r="CA33" s="67">
        <f t="shared" si="24"/>
        <v>51.55</v>
      </c>
      <c r="CB33" s="67">
        <f t="shared" si="25"/>
        <v>0</v>
      </c>
      <c r="CC33" s="106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3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3"/>
      <c r="DN33" s="323"/>
      <c r="DO33" s="323"/>
      <c r="DP33" s="323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30"/>
      <c r="HY33" s="330"/>
      <c r="HZ33" s="330"/>
      <c r="IA33" s="67">
        <f t="shared" si="72"/>
        <v>0</v>
      </c>
      <c r="IB33" s="67">
        <f t="shared" si="73"/>
        <v>0</v>
      </c>
      <c r="IC33" s="327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8"/>
      <c r="IL33" s="331"/>
      <c r="IM33" s="324">
        <f t="shared" si="77"/>
        <v>0</v>
      </c>
      <c r="IN33" s="324">
        <f t="shared" si="78"/>
        <v>0</v>
      </c>
      <c r="IO33" s="106"/>
      <c r="IP33" s="330"/>
      <c r="IQ33" s="324">
        <f t="shared" si="79"/>
        <v>0</v>
      </c>
      <c r="IR33" s="324">
        <f t="shared" si="80"/>
        <v>0</v>
      </c>
      <c r="IS33" s="326"/>
      <c r="IT33" s="326"/>
      <c r="IU33" s="329">
        <f t="shared" si="88"/>
        <v>0</v>
      </c>
      <c r="IV33" s="136">
        <f t="shared" si="89"/>
        <v>0</v>
      </c>
      <c r="IW33" s="329"/>
      <c r="IX33" s="329"/>
      <c r="IY33" s="329">
        <f t="shared" si="83"/>
        <v>0</v>
      </c>
      <c r="IZ33" s="329">
        <f t="shared" si="84"/>
        <v>0</v>
      </c>
      <c r="JA33" s="136"/>
      <c r="JB33" s="136"/>
      <c r="JC33" s="329">
        <f t="shared" si="85"/>
        <v>0</v>
      </c>
      <c r="JD33" s="329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3"/>
      <c r="F34" s="323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2"/>
      <c r="AC34" s="333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3"/>
      <c r="AP34" s="323"/>
      <c r="AQ34" s="67">
        <f t="shared" si="12"/>
        <v>0</v>
      </c>
      <c r="AR34" s="67">
        <f t="shared" si="13"/>
        <v>0</v>
      </c>
      <c r="AS34" s="106"/>
      <c r="AT34" s="324"/>
      <c r="AU34" s="71"/>
      <c r="AV34" s="67"/>
      <c r="AW34" s="67">
        <f t="shared" si="14"/>
        <v>0</v>
      </c>
      <c r="AX34" s="67">
        <f t="shared" si="15"/>
        <v>0</v>
      </c>
      <c r="AY34" s="325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>
        <v>51.55</v>
      </c>
      <c r="BX34" s="323"/>
      <c r="BY34" s="75"/>
      <c r="BZ34" s="86"/>
      <c r="CA34" s="67">
        <f t="shared" si="24"/>
        <v>51.55</v>
      </c>
      <c r="CB34" s="67">
        <f t="shared" si="25"/>
        <v>0</v>
      </c>
      <c r="CC34" s="106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3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3"/>
      <c r="DN34" s="323"/>
      <c r="DO34" s="323"/>
      <c r="DP34" s="323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30"/>
      <c r="HY34" s="330"/>
      <c r="HZ34" s="330"/>
      <c r="IA34" s="67">
        <f t="shared" si="72"/>
        <v>0</v>
      </c>
      <c r="IB34" s="67">
        <f t="shared" si="73"/>
        <v>0</v>
      </c>
      <c r="IC34" s="327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8"/>
      <c r="IL34" s="331"/>
      <c r="IM34" s="324">
        <f t="shared" si="77"/>
        <v>0</v>
      </c>
      <c r="IN34" s="324">
        <f t="shared" si="78"/>
        <v>0</v>
      </c>
      <c r="IO34" s="106"/>
      <c r="IP34" s="330"/>
      <c r="IQ34" s="324">
        <f t="shared" si="79"/>
        <v>0</v>
      </c>
      <c r="IR34" s="324">
        <f t="shared" si="80"/>
        <v>0</v>
      </c>
      <c r="IS34" s="326"/>
      <c r="IT34" s="326"/>
      <c r="IU34" s="329">
        <f t="shared" si="88"/>
        <v>0</v>
      </c>
      <c r="IV34" s="136">
        <f t="shared" si="89"/>
        <v>0</v>
      </c>
      <c r="IW34" s="329"/>
      <c r="IX34" s="329"/>
      <c r="IY34" s="329">
        <f t="shared" si="83"/>
        <v>0</v>
      </c>
      <c r="IZ34" s="329">
        <f t="shared" si="84"/>
        <v>0</v>
      </c>
      <c r="JA34" s="136"/>
      <c r="JB34" s="136"/>
      <c r="JC34" s="329">
        <f t="shared" si="85"/>
        <v>0</v>
      </c>
      <c r="JD34" s="329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3"/>
      <c r="F35" s="323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2"/>
      <c r="AC35" s="333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3"/>
      <c r="AP35" s="323"/>
      <c r="AQ35" s="67">
        <f t="shared" si="12"/>
        <v>0</v>
      </c>
      <c r="AR35" s="67">
        <f t="shared" si="13"/>
        <v>0</v>
      </c>
      <c r="AS35" s="106"/>
      <c r="AT35" s="324"/>
      <c r="AU35" s="71"/>
      <c r="AV35" s="67"/>
      <c r="AW35" s="67">
        <f t="shared" si="14"/>
        <v>0</v>
      </c>
      <c r="AX35" s="67">
        <f t="shared" si="15"/>
        <v>0</v>
      </c>
      <c r="AY35" s="325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>
        <v>51.55</v>
      </c>
      <c r="BX35" s="323"/>
      <c r="BY35" s="75"/>
      <c r="BZ35" s="86"/>
      <c r="CA35" s="67">
        <f t="shared" si="24"/>
        <v>51.55</v>
      </c>
      <c r="CB35" s="67">
        <f t="shared" si="25"/>
        <v>0</v>
      </c>
      <c r="CC35" s="106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3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3"/>
      <c r="DN35" s="323"/>
      <c r="DO35" s="323"/>
      <c r="DP35" s="323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30"/>
      <c r="HY35" s="330"/>
      <c r="HZ35" s="330"/>
      <c r="IA35" s="67">
        <f t="shared" si="72"/>
        <v>26.29</v>
      </c>
      <c r="IB35" s="67">
        <f t="shared" si="73"/>
        <v>0</v>
      </c>
      <c r="IC35" s="327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8"/>
      <c r="IL35" s="331"/>
      <c r="IM35" s="324">
        <f t="shared" si="77"/>
        <v>0</v>
      </c>
      <c r="IN35" s="324">
        <f t="shared" si="78"/>
        <v>0</v>
      </c>
      <c r="IO35" s="106"/>
      <c r="IP35" s="330"/>
      <c r="IQ35" s="324">
        <f t="shared" si="79"/>
        <v>0</v>
      </c>
      <c r="IR35" s="324">
        <f t="shared" si="80"/>
        <v>0</v>
      </c>
      <c r="IS35" s="326"/>
      <c r="IT35" s="326"/>
      <c r="IU35" s="329">
        <f t="shared" si="88"/>
        <v>0</v>
      </c>
      <c r="IV35" s="136">
        <f t="shared" si="89"/>
        <v>0</v>
      </c>
      <c r="IW35" s="329"/>
      <c r="IX35" s="329"/>
      <c r="IY35" s="329">
        <f t="shared" si="83"/>
        <v>0</v>
      </c>
      <c r="IZ35" s="329">
        <f t="shared" si="84"/>
        <v>0</v>
      </c>
      <c r="JA35" s="136"/>
      <c r="JB35" s="136"/>
      <c r="JC35" s="329">
        <f t="shared" si="85"/>
        <v>0</v>
      </c>
      <c r="JD35" s="329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3"/>
      <c r="F36" s="323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2"/>
      <c r="AC36" s="333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3"/>
      <c r="AP36" s="323"/>
      <c r="AQ36" s="67">
        <f t="shared" si="12"/>
        <v>0</v>
      </c>
      <c r="AR36" s="67">
        <f t="shared" si="13"/>
        <v>0</v>
      </c>
      <c r="AS36" s="106"/>
      <c r="AT36" s="324"/>
      <c r="AU36" s="71"/>
      <c r="AV36" s="67"/>
      <c r="AW36" s="67">
        <f t="shared" si="14"/>
        <v>0</v>
      </c>
      <c r="AX36" s="67">
        <f t="shared" si="15"/>
        <v>0</v>
      </c>
      <c r="AY36" s="325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>
        <v>51.55</v>
      </c>
      <c r="BX36" s="323"/>
      <c r="BY36" s="75"/>
      <c r="BZ36" s="86"/>
      <c r="CA36" s="67">
        <f t="shared" si="24"/>
        <v>51.55</v>
      </c>
      <c r="CB36" s="67">
        <f t="shared" si="25"/>
        <v>0</v>
      </c>
      <c r="CC36" s="106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3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3"/>
      <c r="DN36" s="323"/>
      <c r="DO36" s="323"/>
      <c r="DP36" s="323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30"/>
      <c r="HY36" s="330"/>
      <c r="HZ36" s="330"/>
      <c r="IA36" s="67">
        <f t="shared" si="72"/>
        <v>26.29</v>
      </c>
      <c r="IB36" s="67">
        <f t="shared" si="73"/>
        <v>0</v>
      </c>
      <c r="IC36" s="327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8"/>
      <c r="IL36" s="331"/>
      <c r="IM36" s="324">
        <f t="shared" si="77"/>
        <v>0</v>
      </c>
      <c r="IN36" s="324">
        <f t="shared" si="78"/>
        <v>0</v>
      </c>
      <c r="IO36" s="106"/>
      <c r="IP36" s="330"/>
      <c r="IQ36" s="324">
        <f t="shared" si="79"/>
        <v>0</v>
      </c>
      <c r="IR36" s="324">
        <f t="shared" si="80"/>
        <v>0</v>
      </c>
      <c r="IS36" s="326"/>
      <c r="IT36" s="326"/>
      <c r="IU36" s="329">
        <f t="shared" si="88"/>
        <v>0</v>
      </c>
      <c r="IV36" s="136">
        <f t="shared" si="89"/>
        <v>0</v>
      </c>
      <c r="IW36" s="329"/>
      <c r="IX36" s="329"/>
      <c r="IY36" s="329">
        <f t="shared" si="83"/>
        <v>0</v>
      </c>
      <c r="IZ36" s="329">
        <f t="shared" si="84"/>
        <v>0</v>
      </c>
      <c r="JA36" s="136"/>
      <c r="JB36" s="136"/>
      <c r="JC36" s="329">
        <f t="shared" si="85"/>
        <v>0</v>
      </c>
      <c r="JD36" s="329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3"/>
      <c r="F37" s="323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2"/>
      <c r="AC37" s="333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3"/>
      <c r="AP37" s="323"/>
      <c r="AQ37" s="67">
        <f t="shared" si="12"/>
        <v>0</v>
      </c>
      <c r="AR37" s="67">
        <f t="shared" si="13"/>
        <v>0</v>
      </c>
      <c r="AS37" s="106"/>
      <c r="AT37" s="324"/>
      <c r="AU37" s="71"/>
      <c r="AV37" s="67"/>
      <c r="AW37" s="67">
        <f t="shared" si="14"/>
        <v>0</v>
      </c>
      <c r="AX37" s="67">
        <f t="shared" si="15"/>
        <v>0</v>
      </c>
      <c r="AY37" s="325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>
        <v>51.55</v>
      </c>
      <c r="BX37" s="323"/>
      <c r="BY37" s="75"/>
      <c r="BZ37" s="86"/>
      <c r="CA37" s="67">
        <f t="shared" si="24"/>
        <v>51.55</v>
      </c>
      <c r="CB37" s="67">
        <f t="shared" si="25"/>
        <v>0</v>
      </c>
      <c r="CC37" s="106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3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3"/>
      <c r="DN37" s="323"/>
      <c r="DO37" s="323"/>
      <c r="DP37" s="323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30"/>
      <c r="HY37" s="330"/>
      <c r="HZ37" s="330"/>
      <c r="IA37" s="67">
        <f t="shared" si="72"/>
        <v>26.29</v>
      </c>
      <c r="IB37" s="67">
        <f t="shared" si="73"/>
        <v>0</v>
      </c>
      <c r="IC37" s="327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8"/>
      <c r="IL37" s="331"/>
      <c r="IM37" s="324">
        <f t="shared" si="77"/>
        <v>0</v>
      </c>
      <c r="IN37" s="324">
        <f t="shared" si="78"/>
        <v>0</v>
      </c>
      <c r="IO37" s="106"/>
      <c r="IP37" s="330"/>
      <c r="IQ37" s="324">
        <f t="shared" si="79"/>
        <v>0</v>
      </c>
      <c r="IR37" s="324">
        <f t="shared" si="80"/>
        <v>0</v>
      </c>
      <c r="IS37" s="326"/>
      <c r="IT37" s="326"/>
      <c r="IU37" s="329">
        <f t="shared" si="88"/>
        <v>0</v>
      </c>
      <c r="IV37" s="136">
        <f t="shared" si="89"/>
        <v>0</v>
      </c>
      <c r="IW37" s="329"/>
      <c r="IX37" s="329"/>
      <c r="IY37" s="329">
        <f t="shared" si="83"/>
        <v>0</v>
      </c>
      <c r="IZ37" s="329">
        <f t="shared" si="84"/>
        <v>0</v>
      </c>
      <c r="JA37" s="136"/>
      <c r="JB37" s="136"/>
      <c r="JC37" s="329">
        <f t="shared" si="85"/>
        <v>0</v>
      </c>
      <c r="JD37" s="329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3"/>
      <c r="F38" s="323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2"/>
      <c r="AC38" s="333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3"/>
      <c r="AP38" s="323"/>
      <c r="AQ38" s="67">
        <f t="shared" si="12"/>
        <v>0</v>
      </c>
      <c r="AR38" s="67">
        <f t="shared" si="13"/>
        <v>0</v>
      </c>
      <c r="AS38" s="106"/>
      <c r="AT38" s="324"/>
      <c r="AU38" s="71"/>
      <c r="AV38" s="67"/>
      <c r="AW38" s="67">
        <f t="shared" si="14"/>
        <v>0</v>
      </c>
      <c r="AX38" s="67">
        <f t="shared" si="15"/>
        <v>0</v>
      </c>
      <c r="AY38" s="325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>
        <v>51.55</v>
      </c>
      <c r="BX38" s="323"/>
      <c r="BY38" s="75"/>
      <c r="BZ38" s="86"/>
      <c r="CA38" s="67">
        <f t="shared" si="24"/>
        <v>51.55</v>
      </c>
      <c r="CB38" s="67">
        <f t="shared" si="25"/>
        <v>0</v>
      </c>
      <c r="CC38" s="106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3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3"/>
      <c r="DN38" s="323"/>
      <c r="DO38" s="323"/>
      <c r="DP38" s="323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30"/>
      <c r="HY38" s="330"/>
      <c r="HZ38" s="330"/>
      <c r="IA38" s="67">
        <f t="shared" si="72"/>
        <v>26.29</v>
      </c>
      <c r="IB38" s="67">
        <f t="shared" si="73"/>
        <v>0</v>
      </c>
      <c r="IC38" s="327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8"/>
      <c r="IL38" s="331"/>
      <c r="IM38" s="324">
        <f t="shared" si="77"/>
        <v>0</v>
      </c>
      <c r="IN38" s="324">
        <f t="shared" si="78"/>
        <v>0</v>
      </c>
      <c r="IO38" s="106"/>
      <c r="IP38" s="330"/>
      <c r="IQ38" s="324">
        <f t="shared" si="79"/>
        <v>0</v>
      </c>
      <c r="IR38" s="324">
        <f t="shared" si="80"/>
        <v>0</v>
      </c>
      <c r="IS38" s="326"/>
      <c r="IT38" s="326"/>
      <c r="IU38" s="329">
        <f t="shared" si="88"/>
        <v>0</v>
      </c>
      <c r="IV38" s="136">
        <f t="shared" si="89"/>
        <v>0</v>
      </c>
      <c r="IW38" s="329"/>
      <c r="IX38" s="329"/>
      <c r="IY38" s="329">
        <f t="shared" si="83"/>
        <v>0</v>
      </c>
      <c r="IZ38" s="329">
        <f t="shared" si="84"/>
        <v>0</v>
      </c>
      <c r="JA38" s="136"/>
      <c r="JB38" s="136"/>
      <c r="JC38" s="329">
        <f t="shared" si="85"/>
        <v>0</v>
      </c>
      <c r="JD38" s="329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3"/>
      <c r="F39" s="323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2"/>
      <c r="AC39" s="333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3"/>
      <c r="AP39" s="323"/>
      <c r="AQ39" s="67">
        <f t="shared" si="12"/>
        <v>0</v>
      </c>
      <c r="AR39" s="67">
        <f t="shared" si="13"/>
        <v>0</v>
      </c>
      <c r="AS39" s="106"/>
      <c r="AT39" s="324"/>
      <c r="AU39" s="71"/>
      <c r="AV39" s="67"/>
      <c r="AW39" s="67">
        <f t="shared" si="14"/>
        <v>0</v>
      </c>
      <c r="AX39" s="67">
        <f t="shared" si="15"/>
        <v>0</v>
      </c>
      <c r="AY39" s="325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>
        <v>51.55</v>
      </c>
      <c r="BX39" s="323"/>
      <c r="BY39" s="75"/>
      <c r="BZ39" s="86"/>
      <c r="CA39" s="67">
        <f t="shared" si="24"/>
        <v>51.55</v>
      </c>
      <c r="CB39" s="67">
        <f t="shared" si="25"/>
        <v>0</v>
      </c>
      <c r="CC39" s="106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3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3"/>
      <c r="DN39" s="323"/>
      <c r="DO39" s="323"/>
      <c r="DP39" s="323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30"/>
      <c r="HY39" s="330"/>
      <c r="HZ39" s="330"/>
      <c r="IA39" s="67">
        <f t="shared" si="72"/>
        <v>26.29</v>
      </c>
      <c r="IB39" s="67">
        <f t="shared" si="73"/>
        <v>0</v>
      </c>
      <c r="IC39" s="327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8"/>
      <c r="IL39" s="331"/>
      <c r="IM39" s="324">
        <f t="shared" si="77"/>
        <v>0</v>
      </c>
      <c r="IN39" s="324">
        <f t="shared" si="78"/>
        <v>0</v>
      </c>
      <c r="IO39" s="106"/>
      <c r="IP39" s="330"/>
      <c r="IQ39" s="324">
        <f t="shared" si="79"/>
        <v>0</v>
      </c>
      <c r="IR39" s="324">
        <f t="shared" si="80"/>
        <v>0</v>
      </c>
      <c r="IS39" s="326"/>
      <c r="IT39" s="326"/>
      <c r="IU39" s="329">
        <f t="shared" si="88"/>
        <v>0</v>
      </c>
      <c r="IV39" s="136">
        <f t="shared" si="89"/>
        <v>0</v>
      </c>
      <c r="IW39" s="329"/>
      <c r="IX39" s="329"/>
      <c r="IY39" s="329">
        <f t="shared" si="83"/>
        <v>0</v>
      </c>
      <c r="IZ39" s="329">
        <f t="shared" si="84"/>
        <v>0</v>
      </c>
      <c r="JA39" s="136"/>
      <c r="JB39" s="136"/>
      <c r="JC39" s="329">
        <f t="shared" si="85"/>
        <v>0</v>
      </c>
      <c r="JD39" s="329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3"/>
      <c r="F40" s="323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2"/>
      <c r="AC40" s="333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3"/>
      <c r="AP40" s="323"/>
      <c r="AQ40" s="67">
        <f t="shared" si="12"/>
        <v>0</v>
      </c>
      <c r="AR40" s="67">
        <f t="shared" si="13"/>
        <v>0</v>
      </c>
      <c r="AS40" s="106"/>
      <c r="AT40" s="324"/>
      <c r="AU40" s="71"/>
      <c r="AV40" s="67"/>
      <c r="AW40" s="67">
        <f t="shared" si="14"/>
        <v>0</v>
      </c>
      <c r="AX40" s="67">
        <f t="shared" si="15"/>
        <v>0</v>
      </c>
      <c r="AY40" s="325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>
        <v>51.55</v>
      </c>
      <c r="BX40" s="323"/>
      <c r="BY40" s="75"/>
      <c r="BZ40" s="86"/>
      <c r="CA40" s="67">
        <f t="shared" si="24"/>
        <v>51.55</v>
      </c>
      <c r="CB40" s="67">
        <f t="shared" si="25"/>
        <v>0</v>
      </c>
      <c r="CC40" s="106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3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3"/>
      <c r="DN40" s="323"/>
      <c r="DO40" s="323"/>
      <c r="DP40" s="323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30"/>
      <c r="HY40" s="330"/>
      <c r="HZ40" s="330"/>
      <c r="IA40" s="67">
        <f t="shared" si="72"/>
        <v>26.29</v>
      </c>
      <c r="IB40" s="67">
        <f t="shared" si="73"/>
        <v>0</v>
      </c>
      <c r="IC40" s="327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8"/>
      <c r="IL40" s="331"/>
      <c r="IM40" s="324">
        <f t="shared" si="77"/>
        <v>0</v>
      </c>
      <c r="IN40" s="324">
        <f t="shared" si="78"/>
        <v>0</v>
      </c>
      <c r="IO40" s="106"/>
      <c r="IP40" s="330"/>
      <c r="IQ40" s="324">
        <f t="shared" si="79"/>
        <v>0</v>
      </c>
      <c r="IR40" s="324">
        <f t="shared" si="80"/>
        <v>0</v>
      </c>
      <c r="IS40" s="326"/>
      <c r="IT40" s="326"/>
      <c r="IU40" s="329">
        <f t="shared" si="88"/>
        <v>0</v>
      </c>
      <c r="IV40" s="136">
        <f t="shared" si="89"/>
        <v>0</v>
      </c>
      <c r="IW40" s="329"/>
      <c r="IX40" s="329"/>
      <c r="IY40" s="329">
        <f t="shared" si="83"/>
        <v>0</v>
      </c>
      <c r="IZ40" s="329">
        <f t="shared" si="84"/>
        <v>0</v>
      </c>
      <c r="JA40" s="136"/>
      <c r="JB40" s="136"/>
      <c r="JC40" s="329">
        <f t="shared" si="85"/>
        <v>0</v>
      </c>
      <c r="JD40" s="329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3"/>
      <c r="F41" s="323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2"/>
      <c r="AC41" s="333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3"/>
      <c r="AP41" s="323"/>
      <c r="AQ41" s="67">
        <f t="shared" si="12"/>
        <v>0</v>
      </c>
      <c r="AR41" s="67">
        <f t="shared" si="13"/>
        <v>0</v>
      </c>
      <c r="AS41" s="106"/>
      <c r="AT41" s="324"/>
      <c r="AU41" s="71"/>
      <c r="AV41" s="67"/>
      <c r="AW41" s="67">
        <f t="shared" si="14"/>
        <v>0</v>
      </c>
      <c r="AX41" s="67">
        <f t="shared" si="15"/>
        <v>0</v>
      </c>
      <c r="AY41" s="325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>
        <v>51.55</v>
      </c>
      <c r="BX41" s="323"/>
      <c r="BY41" s="75"/>
      <c r="BZ41" s="86"/>
      <c r="CA41" s="67">
        <f t="shared" si="24"/>
        <v>51.55</v>
      </c>
      <c r="CB41" s="67">
        <f t="shared" si="25"/>
        <v>0</v>
      </c>
      <c r="CC41" s="106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3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3"/>
      <c r="DN41" s="323"/>
      <c r="DO41" s="323"/>
      <c r="DP41" s="323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30"/>
      <c r="HY41" s="330"/>
      <c r="HZ41" s="330"/>
      <c r="IA41" s="67">
        <f t="shared" si="72"/>
        <v>26.29</v>
      </c>
      <c r="IB41" s="67">
        <f t="shared" si="73"/>
        <v>0</v>
      </c>
      <c r="IC41" s="327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8"/>
      <c r="IL41" s="331"/>
      <c r="IM41" s="324">
        <f t="shared" si="77"/>
        <v>0</v>
      </c>
      <c r="IN41" s="324">
        <f t="shared" si="78"/>
        <v>0</v>
      </c>
      <c r="IO41" s="106"/>
      <c r="IP41" s="330"/>
      <c r="IQ41" s="324">
        <f t="shared" si="79"/>
        <v>0</v>
      </c>
      <c r="IR41" s="324">
        <f t="shared" si="80"/>
        <v>0</v>
      </c>
      <c r="IS41" s="326"/>
      <c r="IT41" s="326"/>
      <c r="IU41" s="329">
        <f t="shared" si="88"/>
        <v>0</v>
      </c>
      <c r="IV41" s="136">
        <f t="shared" si="89"/>
        <v>0</v>
      </c>
      <c r="IW41" s="329"/>
      <c r="IX41" s="329"/>
      <c r="IY41" s="329">
        <f t="shared" si="83"/>
        <v>0</v>
      </c>
      <c r="IZ41" s="329">
        <f t="shared" si="84"/>
        <v>0</v>
      </c>
      <c r="JA41" s="136"/>
      <c r="JB41" s="136"/>
      <c r="JC41" s="329">
        <f t="shared" si="85"/>
        <v>0</v>
      </c>
      <c r="JD41" s="329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3"/>
      <c r="F42" s="323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2"/>
      <c r="AC42" s="333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3"/>
      <c r="AP42" s="323"/>
      <c r="AQ42" s="67">
        <f t="shared" si="12"/>
        <v>0</v>
      </c>
      <c r="AR42" s="67">
        <f t="shared" si="13"/>
        <v>0</v>
      </c>
      <c r="AS42" s="106"/>
      <c r="AT42" s="324"/>
      <c r="AU42" s="71"/>
      <c r="AV42" s="67"/>
      <c r="AW42" s="67">
        <f t="shared" si="14"/>
        <v>0</v>
      </c>
      <c r="AX42" s="67">
        <f t="shared" si="15"/>
        <v>0</v>
      </c>
      <c r="AY42" s="325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>
        <v>51.55</v>
      </c>
      <c r="BX42" s="323"/>
      <c r="BY42" s="75"/>
      <c r="BZ42" s="86"/>
      <c r="CA42" s="67">
        <f t="shared" si="24"/>
        <v>51.55</v>
      </c>
      <c r="CB42" s="67">
        <f t="shared" si="25"/>
        <v>0</v>
      </c>
      <c r="CC42" s="106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3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3"/>
      <c r="DN42" s="323"/>
      <c r="DO42" s="323"/>
      <c r="DP42" s="323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30"/>
      <c r="HY42" s="330"/>
      <c r="HZ42" s="330"/>
      <c r="IA42" s="67">
        <f t="shared" si="72"/>
        <v>26.29</v>
      </c>
      <c r="IB42" s="67">
        <f t="shared" si="73"/>
        <v>0</v>
      </c>
      <c r="IC42" s="327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8"/>
      <c r="IL42" s="331"/>
      <c r="IM42" s="324">
        <f t="shared" si="77"/>
        <v>0</v>
      </c>
      <c r="IN42" s="324">
        <f t="shared" si="78"/>
        <v>0</v>
      </c>
      <c r="IO42" s="106"/>
      <c r="IP42" s="330"/>
      <c r="IQ42" s="324">
        <f t="shared" si="79"/>
        <v>0</v>
      </c>
      <c r="IR42" s="324">
        <f t="shared" si="80"/>
        <v>0</v>
      </c>
      <c r="IS42" s="326"/>
      <c r="IT42" s="326"/>
      <c r="IU42" s="329">
        <f t="shared" si="88"/>
        <v>0</v>
      </c>
      <c r="IV42" s="136">
        <f t="shared" si="89"/>
        <v>0</v>
      </c>
      <c r="IW42" s="329"/>
      <c r="IX42" s="329"/>
      <c r="IY42" s="329">
        <f t="shared" si="83"/>
        <v>0</v>
      </c>
      <c r="IZ42" s="329">
        <f t="shared" si="84"/>
        <v>0</v>
      </c>
      <c r="JA42" s="136"/>
      <c r="JB42" s="136"/>
      <c r="JC42" s="329">
        <f t="shared" si="85"/>
        <v>0</v>
      </c>
      <c r="JD42" s="329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3"/>
      <c r="F43" s="323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2"/>
      <c r="AC43" s="333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3"/>
      <c r="AP43" s="323"/>
      <c r="AQ43" s="67">
        <f t="shared" si="12"/>
        <v>0</v>
      </c>
      <c r="AR43" s="67">
        <f t="shared" si="13"/>
        <v>0</v>
      </c>
      <c r="AS43" s="106"/>
      <c r="AT43" s="324"/>
      <c r="AU43" s="71"/>
      <c r="AV43" s="67"/>
      <c r="AW43" s="67">
        <f t="shared" si="14"/>
        <v>0</v>
      </c>
      <c r="AX43" s="67">
        <f t="shared" si="15"/>
        <v>0</v>
      </c>
      <c r="AY43" s="325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>
        <v>0</v>
      </c>
      <c r="BX43" s="323"/>
      <c r="BY43" s="75"/>
      <c r="BZ43" s="86"/>
      <c r="CA43" s="67">
        <f t="shared" si="24"/>
        <v>0</v>
      </c>
      <c r="CB43" s="67">
        <f t="shared" si="25"/>
        <v>0</v>
      </c>
      <c r="CC43" s="106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3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3"/>
      <c r="DN43" s="323"/>
      <c r="DO43" s="323"/>
      <c r="DP43" s="323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30"/>
      <c r="HY43" s="330"/>
      <c r="HZ43" s="330"/>
      <c r="IA43" s="67">
        <f t="shared" si="72"/>
        <v>0</v>
      </c>
      <c r="IB43" s="67">
        <f t="shared" si="73"/>
        <v>0</v>
      </c>
      <c r="IC43" s="327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8"/>
      <c r="IL43" s="331"/>
      <c r="IM43" s="324">
        <f t="shared" si="77"/>
        <v>0</v>
      </c>
      <c r="IN43" s="324">
        <f t="shared" si="78"/>
        <v>0</v>
      </c>
      <c r="IO43" s="106"/>
      <c r="IP43" s="330"/>
      <c r="IQ43" s="324">
        <f t="shared" si="79"/>
        <v>0</v>
      </c>
      <c r="IR43" s="324">
        <f t="shared" si="80"/>
        <v>0</v>
      </c>
      <c r="IS43" s="326"/>
      <c r="IT43" s="326"/>
      <c r="IU43" s="329">
        <f t="shared" si="88"/>
        <v>0</v>
      </c>
      <c r="IV43" s="136">
        <f t="shared" si="89"/>
        <v>0</v>
      </c>
      <c r="IW43" s="329"/>
      <c r="IX43" s="329"/>
      <c r="IY43" s="329">
        <f t="shared" si="83"/>
        <v>0</v>
      </c>
      <c r="IZ43" s="329">
        <f t="shared" si="84"/>
        <v>0</v>
      </c>
      <c r="JA43" s="136"/>
      <c r="JB43" s="136"/>
      <c r="JC43" s="329">
        <f t="shared" si="85"/>
        <v>0</v>
      </c>
      <c r="JD43" s="329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3"/>
      <c r="F44" s="323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2"/>
      <c r="AC44" s="333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3"/>
      <c r="AP44" s="323"/>
      <c r="AQ44" s="67">
        <f t="shared" si="12"/>
        <v>0</v>
      </c>
      <c r="AR44" s="67">
        <f t="shared" si="13"/>
        <v>0</v>
      </c>
      <c r="AS44" s="106"/>
      <c r="AT44" s="324"/>
      <c r="AU44" s="71"/>
      <c r="AV44" s="67"/>
      <c r="AW44" s="67">
        <f t="shared" si="14"/>
        <v>0</v>
      </c>
      <c r="AX44" s="67">
        <f t="shared" si="15"/>
        <v>0</v>
      </c>
      <c r="AY44" s="325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>
        <v>0</v>
      </c>
      <c r="BX44" s="323"/>
      <c r="BY44" s="75"/>
      <c r="BZ44" s="86"/>
      <c r="CA44" s="67">
        <f t="shared" si="24"/>
        <v>0</v>
      </c>
      <c r="CB44" s="67">
        <f t="shared" si="25"/>
        <v>0</v>
      </c>
      <c r="CC44" s="106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3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3"/>
      <c r="DN44" s="323"/>
      <c r="DO44" s="323"/>
      <c r="DP44" s="323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30"/>
      <c r="HY44" s="330"/>
      <c r="HZ44" s="330"/>
      <c r="IA44" s="67">
        <f t="shared" si="72"/>
        <v>0</v>
      </c>
      <c r="IB44" s="67">
        <f t="shared" si="73"/>
        <v>0</v>
      </c>
      <c r="IC44" s="327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8"/>
      <c r="IL44" s="331"/>
      <c r="IM44" s="324">
        <f t="shared" si="77"/>
        <v>0</v>
      </c>
      <c r="IN44" s="324">
        <f t="shared" si="78"/>
        <v>0</v>
      </c>
      <c r="IO44" s="106"/>
      <c r="IP44" s="330"/>
      <c r="IQ44" s="324">
        <f t="shared" si="79"/>
        <v>0</v>
      </c>
      <c r="IR44" s="324">
        <f t="shared" si="80"/>
        <v>0</v>
      </c>
      <c r="IS44" s="326"/>
      <c r="IT44" s="326"/>
      <c r="IU44" s="329">
        <f t="shared" si="88"/>
        <v>0</v>
      </c>
      <c r="IV44" s="136">
        <f t="shared" si="89"/>
        <v>0</v>
      </c>
      <c r="IW44" s="329"/>
      <c r="IX44" s="329"/>
      <c r="IY44" s="329">
        <f t="shared" si="83"/>
        <v>0</v>
      </c>
      <c r="IZ44" s="329">
        <f t="shared" si="84"/>
        <v>0</v>
      </c>
      <c r="JA44" s="136"/>
      <c r="JB44" s="136"/>
      <c r="JC44" s="329">
        <f t="shared" si="85"/>
        <v>0</v>
      </c>
      <c r="JD44" s="329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3"/>
      <c r="F45" s="323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2"/>
      <c r="AC45" s="333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3"/>
      <c r="AP45" s="323"/>
      <c r="AQ45" s="67">
        <f t="shared" si="12"/>
        <v>0</v>
      </c>
      <c r="AR45" s="67">
        <f t="shared" si="13"/>
        <v>0</v>
      </c>
      <c r="AS45" s="106"/>
      <c r="AT45" s="324"/>
      <c r="AU45" s="71"/>
      <c r="AV45" s="67"/>
      <c r="AW45" s="67">
        <f t="shared" si="14"/>
        <v>0</v>
      </c>
      <c r="AX45" s="67">
        <f t="shared" si="15"/>
        <v>0</v>
      </c>
      <c r="AY45" s="325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>
        <v>0</v>
      </c>
      <c r="BX45" s="323"/>
      <c r="BY45" s="75"/>
      <c r="BZ45" s="86"/>
      <c r="CA45" s="67">
        <f t="shared" si="24"/>
        <v>0</v>
      </c>
      <c r="CB45" s="67">
        <f t="shared" si="25"/>
        <v>0</v>
      </c>
      <c r="CC45" s="106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3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3"/>
      <c r="DN45" s="323"/>
      <c r="DO45" s="323"/>
      <c r="DP45" s="323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30"/>
      <c r="HY45" s="330"/>
      <c r="HZ45" s="330"/>
      <c r="IA45" s="67">
        <f t="shared" si="72"/>
        <v>0</v>
      </c>
      <c r="IB45" s="67">
        <f t="shared" si="73"/>
        <v>0</v>
      </c>
      <c r="IC45" s="327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8"/>
      <c r="IL45" s="331"/>
      <c r="IM45" s="324">
        <f t="shared" si="77"/>
        <v>0</v>
      </c>
      <c r="IN45" s="324">
        <f t="shared" si="78"/>
        <v>0</v>
      </c>
      <c r="IO45" s="106"/>
      <c r="IP45" s="330"/>
      <c r="IQ45" s="324">
        <f t="shared" si="79"/>
        <v>0</v>
      </c>
      <c r="IR45" s="324">
        <f t="shared" si="80"/>
        <v>0</v>
      </c>
      <c r="IS45" s="326"/>
      <c r="IT45" s="326"/>
      <c r="IU45" s="329">
        <f t="shared" si="88"/>
        <v>0</v>
      </c>
      <c r="IV45" s="136">
        <f t="shared" si="89"/>
        <v>0</v>
      </c>
      <c r="IW45" s="329"/>
      <c r="IX45" s="329"/>
      <c r="IY45" s="329">
        <f t="shared" si="83"/>
        <v>0</v>
      </c>
      <c r="IZ45" s="329">
        <f t="shared" si="84"/>
        <v>0</v>
      </c>
      <c r="JA45" s="136"/>
      <c r="JB45" s="136"/>
      <c r="JC45" s="329">
        <f t="shared" si="85"/>
        <v>0</v>
      </c>
      <c r="JD45" s="329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3"/>
      <c r="F46" s="323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2"/>
      <c r="AC46" s="333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3"/>
      <c r="AP46" s="323"/>
      <c r="AQ46" s="67">
        <f t="shared" si="12"/>
        <v>0</v>
      </c>
      <c r="AR46" s="67">
        <f t="shared" si="13"/>
        <v>0</v>
      </c>
      <c r="AS46" s="106"/>
      <c r="AT46" s="324"/>
      <c r="AU46" s="71"/>
      <c r="AV46" s="67"/>
      <c r="AW46" s="67">
        <f t="shared" si="14"/>
        <v>0</v>
      </c>
      <c r="AX46" s="67">
        <f t="shared" si="15"/>
        <v>0</v>
      </c>
      <c r="AY46" s="325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>
        <v>0</v>
      </c>
      <c r="BX46" s="323"/>
      <c r="BY46" s="75"/>
      <c r="BZ46" s="86"/>
      <c r="CA46" s="67">
        <f t="shared" si="24"/>
        <v>0</v>
      </c>
      <c r="CB46" s="67">
        <f t="shared" si="25"/>
        <v>0</v>
      </c>
      <c r="CC46" s="106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3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3"/>
      <c r="DN46" s="323"/>
      <c r="DO46" s="323"/>
      <c r="DP46" s="323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30"/>
      <c r="HY46" s="330"/>
      <c r="HZ46" s="330"/>
      <c r="IA46" s="67">
        <f t="shared" si="72"/>
        <v>0</v>
      </c>
      <c r="IB46" s="67">
        <f t="shared" si="73"/>
        <v>0</v>
      </c>
      <c r="IC46" s="327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8"/>
      <c r="IL46" s="331"/>
      <c r="IM46" s="324">
        <f t="shared" si="77"/>
        <v>0</v>
      </c>
      <c r="IN46" s="324">
        <f t="shared" si="78"/>
        <v>0</v>
      </c>
      <c r="IO46" s="106"/>
      <c r="IP46" s="330"/>
      <c r="IQ46" s="324">
        <f t="shared" si="79"/>
        <v>0</v>
      </c>
      <c r="IR46" s="324">
        <f t="shared" si="80"/>
        <v>0</v>
      </c>
      <c r="IS46" s="326"/>
      <c r="IT46" s="326"/>
      <c r="IU46" s="329">
        <f t="shared" si="88"/>
        <v>0</v>
      </c>
      <c r="IV46" s="136">
        <f t="shared" si="89"/>
        <v>0</v>
      </c>
      <c r="IW46" s="329"/>
      <c r="IX46" s="329"/>
      <c r="IY46" s="329">
        <f t="shared" si="83"/>
        <v>0</v>
      </c>
      <c r="IZ46" s="329">
        <f t="shared" si="84"/>
        <v>0</v>
      </c>
      <c r="JA46" s="136"/>
      <c r="JB46" s="136"/>
      <c r="JC46" s="329">
        <f t="shared" si="85"/>
        <v>0</v>
      </c>
      <c r="JD46" s="329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3"/>
      <c r="F47" s="323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2"/>
      <c r="AC47" s="333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3"/>
      <c r="AP47" s="323"/>
      <c r="AQ47" s="67">
        <f t="shared" si="12"/>
        <v>0</v>
      </c>
      <c r="AR47" s="67">
        <f t="shared" si="13"/>
        <v>0</v>
      </c>
      <c r="AS47" s="106"/>
      <c r="AT47" s="324"/>
      <c r="AU47" s="71"/>
      <c r="AV47" s="67"/>
      <c r="AW47" s="67">
        <f t="shared" si="14"/>
        <v>0</v>
      </c>
      <c r="AX47" s="67">
        <f t="shared" si="15"/>
        <v>0</v>
      </c>
      <c r="AY47" s="325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>
        <v>0</v>
      </c>
      <c r="BX47" s="323"/>
      <c r="BY47" s="75"/>
      <c r="BZ47" s="86"/>
      <c r="CA47" s="67">
        <f t="shared" si="24"/>
        <v>0</v>
      </c>
      <c r="CB47" s="67">
        <f t="shared" si="25"/>
        <v>0</v>
      </c>
      <c r="CC47" s="106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3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3"/>
      <c r="DN47" s="323"/>
      <c r="DO47" s="323"/>
      <c r="DP47" s="323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30"/>
      <c r="HY47" s="330"/>
      <c r="HZ47" s="330"/>
      <c r="IA47" s="67">
        <f t="shared" si="72"/>
        <v>0</v>
      </c>
      <c r="IB47" s="67">
        <f t="shared" si="73"/>
        <v>0</v>
      </c>
      <c r="IC47" s="327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8"/>
      <c r="IL47" s="331"/>
      <c r="IM47" s="324">
        <f t="shared" si="77"/>
        <v>0</v>
      </c>
      <c r="IN47" s="324">
        <f t="shared" si="78"/>
        <v>0</v>
      </c>
      <c r="IO47" s="106"/>
      <c r="IP47" s="330"/>
      <c r="IQ47" s="324">
        <f t="shared" si="79"/>
        <v>0</v>
      </c>
      <c r="IR47" s="324">
        <f t="shared" si="80"/>
        <v>0</v>
      </c>
      <c r="IS47" s="326"/>
      <c r="IT47" s="326"/>
      <c r="IU47" s="329">
        <f t="shared" si="88"/>
        <v>0</v>
      </c>
      <c r="IV47" s="136">
        <f t="shared" si="89"/>
        <v>0</v>
      </c>
      <c r="IW47" s="329"/>
      <c r="IX47" s="329"/>
      <c r="IY47" s="329">
        <f t="shared" si="83"/>
        <v>0</v>
      </c>
      <c r="IZ47" s="329">
        <f t="shared" si="84"/>
        <v>0</v>
      </c>
      <c r="JA47" s="136"/>
      <c r="JB47" s="136"/>
      <c r="JC47" s="329">
        <f t="shared" si="85"/>
        <v>0</v>
      </c>
      <c r="JD47" s="329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3"/>
      <c r="F48" s="323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2"/>
      <c r="AC48" s="333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3"/>
      <c r="AP48" s="323"/>
      <c r="AQ48" s="67">
        <f t="shared" si="12"/>
        <v>0</v>
      </c>
      <c r="AR48" s="67">
        <f t="shared" si="13"/>
        <v>0</v>
      </c>
      <c r="AS48" s="106"/>
      <c r="AT48" s="324"/>
      <c r="AU48" s="71"/>
      <c r="AV48" s="67"/>
      <c r="AW48" s="67">
        <f t="shared" si="14"/>
        <v>0</v>
      </c>
      <c r="AX48" s="67">
        <f t="shared" si="15"/>
        <v>0</v>
      </c>
      <c r="AY48" s="325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>
        <v>0</v>
      </c>
      <c r="BX48" s="323"/>
      <c r="BY48" s="75"/>
      <c r="BZ48" s="86"/>
      <c r="CA48" s="67">
        <f t="shared" si="24"/>
        <v>0</v>
      </c>
      <c r="CB48" s="67">
        <f t="shared" si="25"/>
        <v>0</v>
      </c>
      <c r="CC48" s="106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3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3"/>
      <c r="DN48" s="323"/>
      <c r="DO48" s="323"/>
      <c r="DP48" s="323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30"/>
      <c r="HY48" s="330"/>
      <c r="HZ48" s="330"/>
      <c r="IA48" s="67">
        <f t="shared" si="72"/>
        <v>0</v>
      </c>
      <c r="IB48" s="67">
        <f t="shared" si="73"/>
        <v>0</v>
      </c>
      <c r="IC48" s="327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8"/>
      <c r="IL48" s="331"/>
      <c r="IM48" s="324">
        <f t="shared" si="77"/>
        <v>0</v>
      </c>
      <c r="IN48" s="324">
        <f t="shared" si="78"/>
        <v>0</v>
      </c>
      <c r="IO48" s="106"/>
      <c r="IP48" s="330"/>
      <c r="IQ48" s="324">
        <f t="shared" si="79"/>
        <v>0</v>
      </c>
      <c r="IR48" s="324">
        <f t="shared" si="80"/>
        <v>0</v>
      </c>
      <c r="IS48" s="326"/>
      <c r="IT48" s="326"/>
      <c r="IU48" s="329">
        <f t="shared" si="88"/>
        <v>0</v>
      </c>
      <c r="IV48" s="136">
        <f t="shared" si="89"/>
        <v>0</v>
      </c>
      <c r="IW48" s="329"/>
      <c r="IX48" s="329"/>
      <c r="IY48" s="329">
        <f t="shared" si="83"/>
        <v>0</v>
      </c>
      <c r="IZ48" s="329">
        <f t="shared" si="84"/>
        <v>0</v>
      </c>
      <c r="JA48" s="136"/>
      <c r="JB48" s="136"/>
      <c r="JC48" s="329">
        <f t="shared" si="85"/>
        <v>0</v>
      </c>
      <c r="JD48" s="329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3"/>
      <c r="F49" s="323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2"/>
      <c r="AC49" s="333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3"/>
      <c r="AP49" s="323"/>
      <c r="AQ49" s="67">
        <f t="shared" si="12"/>
        <v>0</v>
      </c>
      <c r="AR49" s="67">
        <f t="shared" si="13"/>
        <v>0</v>
      </c>
      <c r="AS49" s="106"/>
      <c r="AT49" s="324"/>
      <c r="AU49" s="71"/>
      <c r="AV49" s="67"/>
      <c r="AW49" s="67">
        <f t="shared" si="14"/>
        <v>0</v>
      </c>
      <c r="AX49" s="67">
        <f t="shared" si="15"/>
        <v>0</v>
      </c>
      <c r="AY49" s="325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>
        <v>0</v>
      </c>
      <c r="BX49" s="323"/>
      <c r="BY49" s="75"/>
      <c r="BZ49" s="86"/>
      <c r="CA49" s="67">
        <f t="shared" si="24"/>
        <v>0</v>
      </c>
      <c r="CB49" s="67">
        <f t="shared" si="25"/>
        <v>0</v>
      </c>
      <c r="CC49" s="106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3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3"/>
      <c r="DN49" s="323"/>
      <c r="DO49" s="323"/>
      <c r="DP49" s="323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30"/>
      <c r="HY49" s="330"/>
      <c r="HZ49" s="330"/>
      <c r="IA49" s="67">
        <f t="shared" si="72"/>
        <v>0</v>
      </c>
      <c r="IB49" s="67">
        <f t="shared" si="73"/>
        <v>0</v>
      </c>
      <c r="IC49" s="327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8"/>
      <c r="IL49" s="331"/>
      <c r="IM49" s="324">
        <f t="shared" si="77"/>
        <v>0</v>
      </c>
      <c r="IN49" s="324">
        <f t="shared" si="78"/>
        <v>0</v>
      </c>
      <c r="IO49" s="106"/>
      <c r="IP49" s="330"/>
      <c r="IQ49" s="324">
        <f t="shared" si="79"/>
        <v>0</v>
      </c>
      <c r="IR49" s="324">
        <f t="shared" si="80"/>
        <v>0</v>
      </c>
      <c r="IS49" s="326"/>
      <c r="IT49" s="326"/>
      <c r="IU49" s="329">
        <f t="shared" si="88"/>
        <v>0</v>
      </c>
      <c r="IV49" s="136">
        <f t="shared" si="89"/>
        <v>0</v>
      </c>
      <c r="IW49" s="329"/>
      <c r="IX49" s="329"/>
      <c r="IY49" s="329">
        <f t="shared" si="83"/>
        <v>0</v>
      </c>
      <c r="IZ49" s="329">
        <f t="shared" si="84"/>
        <v>0</v>
      </c>
      <c r="JA49" s="136"/>
      <c r="JB49" s="136"/>
      <c r="JC49" s="329">
        <f t="shared" si="85"/>
        <v>0</v>
      </c>
      <c r="JD49" s="329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3"/>
      <c r="F50" s="323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2"/>
      <c r="AC50" s="333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3"/>
      <c r="AP50" s="323"/>
      <c r="AQ50" s="67">
        <f t="shared" si="12"/>
        <v>0</v>
      </c>
      <c r="AR50" s="67">
        <f t="shared" si="13"/>
        <v>0</v>
      </c>
      <c r="AS50" s="106"/>
      <c r="AT50" s="324"/>
      <c r="AU50" s="71"/>
      <c r="AV50" s="67"/>
      <c r="AW50" s="67">
        <f t="shared" si="14"/>
        <v>0</v>
      </c>
      <c r="AX50" s="67">
        <f t="shared" si="15"/>
        <v>0</v>
      </c>
      <c r="AY50" s="325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>
        <v>0</v>
      </c>
      <c r="BX50" s="323"/>
      <c r="BY50" s="75"/>
      <c r="BZ50" s="86"/>
      <c r="CA50" s="67">
        <f t="shared" si="24"/>
        <v>0</v>
      </c>
      <c r="CB50" s="67">
        <f t="shared" si="25"/>
        <v>0</v>
      </c>
      <c r="CC50" s="106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3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3"/>
      <c r="DN50" s="323"/>
      <c r="DO50" s="323"/>
      <c r="DP50" s="323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30"/>
      <c r="HY50" s="330"/>
      <c r="HZ50" s="330"/>
      <c r="IA50" s="67">
        <f t="shared" si="72"/>
        <v>0</v>
      </c>
      <c r="IB50" s="67">
        <f t="shared" si="73"/>
        <v>0</v>
      </c>
      <c r="IC50" s="327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8"/>
      <c r="IL50" s="331"/>
      <c r="IM50" s="324">
        <f t="shared" si="77"/>
        <v>0</v>
      </c>
      <c r="IN50" s="324">
        <f t="shared" si="78"/>
        <v>0</v>
      </c>
      <c r="IO50" s="106"/>
      <c r="IP50" s="330"/>
      <c r="IQ50" s="324">
        <f t="shared" si="79"/>
        <v>0</v>
      </c>
      <c r="IR50" s="324">
        <f t="shared" si="80"/>
        <v>0</v>
      </c>
      <c r="IS50" s="326"/>
      <c r="IT50" s="326"/>
      <c r="IU50" s="329">
        <f t="shared" si="88"/>
        <v>0</v>
      </c>
      <c r="IV50" s="136">
        <f t="shared" si="89"/>
        <v>0</v>
      </c>
      <c r="IW50" s="329"/>
      <c r="IX50" s="329"/>
      <c r="IY50" s="329">
        <f t="shared" si="83"/>
        <v>0</v>
      </c>
      <c r="IZ50" s="329">
        <f t="shared" si="84"/>
        <v>0</v>
      </c>
      <c r="JA50" s="136"/>
      <c r="JB50" s="136"/>
      <c r="JC50" s="329">
        <f t="shared" si="85"/>
        <v>0</v>
      </c>
      <c r="JD50" s="329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3"/>
      <c r="F51" s="323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2"/>
      <c r="AC51" s="333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3"/>
      <c r="AP51" s="323"/>
      <c r="AQ51" s="67">
        <f t="shared" si="12"/>
        <v>0</v>
      </c>
      <c r="AR51" s="67">
        <f t="shared" si="13"/>
        <v>0</v>
      </c>
      <c r="AS51" s="106"/>
      <c r="AT51" s="324"/>
      <c r="AU51" s="71"/>
      <c r="AV51" s="67"/>
      <c r="AW51" s="67">
        <f t="shared" si="14"/>
        <v>0</v>
      </c>
      <c r="AX51" s="67">
        <f t="shared" si="15"/>
        <v>0</v>
      </c>
      <c r="AY51" s="325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>
        <v>0</v>
      </c>
      <c r="BX51" s="323"/>
      <c r="BY51" s="75"/>
      <c r="BZ51" s="86"/>
      <c r="CA51" s="67">
        <f t="shared" si="24"/>
        <v>0</v>
      </c>
      <c r="CB51" s="67">
        <f t="shared" si="25"/>
        <v>0</v>
      </c>
      <c r="CC51" s="106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3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3"/>
      <c r="DN51" s="323"/>
      <c r="DO51" s="323"/>
      <c r="DP51" s="323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30"/>
      <c r="HY51" s="330"/>
      <c r="HZ51" s="330"/>
      <c r="IA51" s="67">
        <f t="shared" si="72"/>
        <v>0</v>
      </c>
      <c r="IB51" s="67">
        <f t="shared" si="73"/>
        <v>0</v>
      </c>
      <c r="IC51" s="327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8"/>
      <c r="IL51" s="331"/>
      <c r="IM51" s="324">
        <f t="shared" si="77"/>
        <v>0</v>
      </c>
      <c r="IN51" s="324">
        <f t="shared" si="78"/>
        <v>0</v>
      </c>
      <c r="IO51" s="106"/>
      <c r="IP51" s="330"/>
      <c r="IQ51" s="324">
        <f t="shared" si="79"/>
        <v>0</v>
      </c>
      <c r="IR51" s="324">
        <f t="shared" si="80"/>
        <v>0</v>
      </c>
      <c r="IS51" s="326"/>
      <c r="IT51" s="326"/>
      <c r="IU51" s="329">
        <f t="shared" si="88"/>
        <v>0</v>
      </c>
      <c r="IV51" s="136">
        <f t="shared" si="89"/>
        <v>0</v>
      </c>
      <c r="IW51" s="329"/>
      <c r="IX51" s="329"/>
      <c r="IY51" s="329">
        <f t="shared" si="83"/>
        <v>0</v>
      </c>
      <c r="IZ51" s="329">
        <f t="shared" si="84"/>
        <v>0</v>
      </c>
      <c r="JA51" s="136"/>
      <c r="JB51" s="136"/>
      <c r="JC51" s="329">
        <f t="shared" si="85"/>
        <v>0</v>
      </c>
      <c r="JD51" s="329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3"/>
      <c r="F52" s="323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2"/>
      <c r="AC52" s="333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3"/>
      <c r="AP52" s="323"/>
      <c r="AQ52" s="67">
        <f t="shared" si="12"/>
        <v>0</v>
      </c>
      <c r="AR52" s="67">
        <f t="shared" si="13"/>
        <v>0</v>
      </c>
      <c r="AS52" s="106"/>
      <c r="AT52" s="324"/>
      <c r="AU52" s="71"/>
      <c r="AV52" s="67"/>
      <c r="AW52" s="67">
        <f t="shared" si="14"/>
        <v>0</v>
      </c>
      <c r="AX52" s="67">
        <f t="shared" si="15"/>
        <v>0</v>
      </c>
      <c r="AY52" s="325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>
        <v>0</v>
      </c>
      <c r="BX52" s="323"/>
      <c r="BY52" s="75"/>
      <c r="BZ52" s="86"/>
      <c r="CA52" s="67">
        <f t="shared" si="24"/>
        <v>0</v>
      </c>
      <c r="CB52" s="67">
        <f t="shared" si="25"/>
        <v>0</v>
      </c>
      <c r="CC52" s="106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3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3"/>
      <c r="DN52" s="323"/>
      <c r="DO52" s="323"/>
      <c r="DP52" s="323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30"/>
      <c r="HY52" s="330"/>
      <c r="HZ52" s="330"/>
      <c r="IA52" s="67">
        <f t="shared" si="72"/>
        <v>0</v>
      </c>
      <c r="IB52" s="67">
        <f t="shared" si="73"/>
        <v>0</v>
      </c>
      <c r="IC52" s="327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8"/>
      <c r="IL52" s="331"/>
      <c r="IM52" s="324">
        <f t="shared" si="77"/>
        <v>0</v>
      </c>
      <c r="IN52" s="324">
        <f t="shared" si="78"/>
        <v>0</v>
      </c>
      <c r="IO52" s="106"/>
      <c r="IP52" s="330"/>
      <c r="IQ52" s="324">
        <f t="shared" si="79"/>
        <v>0</v>
      </c>
      <c r="IR52" s="324">
        <f t="shared" si="80"/>
        <v>0</v>
      </c>
      <c r="IS52" s="326"/>
      <c r="IT52" s="326"/>
      <c r="IU52" s="329">
        <f t="shared" si="88"/>
        <v>0</v>
      </c>
      <c r="IV52" s="136">
        <f t="shared" si="89"/>
        <v>0</v>
      </c>
      <c r="IW52" s="329"/>
      <c r="IX52" s="329"/>
      <c r="IY52" s="329">
        <f t="shared" si="83"/>
        <v>0</v>
      </c>
      <c r="IZ52" s="329">
        <f t="shared" si="84"/>
        <v>0</v>
      </c>
      <c r="JA52" s="136"/>
      <c r="JB52" s="136"/>
      <c r="JC52" s="329">
        <f t="shared" si="85"/>
        <v>0</v>
      </c>
      <c r="JD52" s="329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3"/>
      <c r="F53" s="323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2"/>
      <c r="AC53" s="333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3"/>
      <c r="AP53" s="323"/>
      <c r="AQ53" s="67">
        <f t="shared" si="12"/>
        <v>0</v>
      </c>
      <c r="AR53" s="67">
        <f t="shared" si="13"/>
        <v>0</v>
      </c>
      <c r="AS53" s="106"/>
      <c r="AT53" s="324"/>
      <c r="AU53" s="71"/>
      <c r="AV53" s="67"/>
      <c r="AW53" s="67">
        <f t="shared" si="14"/>
        <v>0</v>
      </c>
      <c r="AX53" s="67">
        <f t="shared" si="15"/>
        <v>0</v>
      </c>
      <c r="AY53" s="325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>
        <v>0</v>
      </c>
      <c r="BX53" s="323"/>
      <c r="BY53" s="75"/>
      <c r="BZ53" s="86"/>
      <c r="CA53" s="67">
        <f t="shared" si="24"/>
        <v>0</v>
      </c>
      <c r="CB53" s="67">
        <f t="shared" si="25"/>
        <v>0</v>
      </c>
      <c r="CC53" s="106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3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3"/>
      <c r="DN53" s="323"/>
      <c r="DO53" s="323"/>
      <c r="DP53" s="323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30"/>
      <c r="HY53" s="330"/>
      <c r="HZ53" s="330"/>
      <c r="IA53" s="67">
        <f t="shared" si="72"/>
        <v>0</v>
      </c>
      <c r="IB53" s="67">
        <f t="shared" si="73"/>
        <v>0</v>
      </c>
      <c r="IC53" s="327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8"/>
      <c r="IL53" s="331"/>
      <c r="IM53" s="324">
        <f t="shared" si="77"/>
        <v>0</v>
      </c>
      <c r="IN53" s="324">
        <f t="shared" si="78"/>
        <v>0</v>
      </c>
      <c r="IO53" s="106"/>
      <c r="IP53" s="330"/>
      <c r="IQ53" s="324">
        <f t="shared" si="79"/>
        <v>0</v>
      </c>
      <c r="IR53" s="324">
        <f t="shared" si="80"/>
        <v>0</v>
      </c>
      <c r="IS53" s="326"/>
      <c r="IT53" s="326"/>
      <c r="IU53" s="329">
        <f t="shared" si="88"/>
        <v>0</v>
      </c>
      <c r="IV53" s="136">
        <f t="shared" si="89"/>
        <v>0</v>
      </c>
      <c r="IW53" s="329"/>
      <c r="IX53" s="329"/>
      <c r="IY53" s="329">
        <f t="shared" si="83"/>
        <v>0</v>
      </c>
      <c r="IZ53" s="329">
        <f t="shared" si="84"/>
        <v>0</v>
      </c>
      <c r="JA53" s="136"/>
      <c r="JB53" s="136"/>
      <c r="JC53" s="329">
        <f t="shared" si="85"/>
        <v>0</v>
      </c>
      <c r="JD53" s="329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3"/>
      <c r="F54" s="323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2"/>
      <c r="AC54" s="333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3"/>
      <c r="AP54" s="323"/>
      <c r="AQ54" s="67">
        <f t="shared" si="12"/>
        <v>0</v>
      </c>
      <c r="AR54" s="67">
        <f t="shared" si="13"/>
        <v>0</v>
      </c>
      <c r="AS54" s="106"/>
      <c r="AT54" s="324"/>
      <c r="AU54" s="71"/>
      <c r="AV54" s="67"/>
      <c r="AW54" s="67">
        <f t="shared" si="14"/>
        <v>0</v>
      </c>
      <c r="AX54" s="67">
        <f t="shared" si="15"/>
        <v>0</v>
      </c>
      <c r="AY54" s="325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>
        <v>0</v>
      </c>
      <c r="BX54" s="323"/>
      <c r="BY54" s="75"/>
      <c r="BZ54" s="86"/>
      <c r="CA54" s="67">
        <f t="shared" si="24"/>
        <v>0</v>
      </c>
      <c r="CB54" s="67">
        <f t="shared" si="25"/>
        <v>0</v>
      </c>
      <c r="CC54" s="106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3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3"/>
      <c r="DN54" s="323"/>
      <c r="DO54" s="323"/>
      <c r="DP54" s="323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30"/>
      <c r="HY54" s="330"/>
      <c r="HZ54" s="330"/>
      <c r="IA54" s="67">
        <f t="shared" si="72"/>
        <v>0</v>
      </c>
      <c r="IB54" s="67">
        <f t="shared" si="73"/>
        <v>0</v>
      </c>
      <c r="IC54" s="327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8"/>
      <c r="IL54" s="331"/>
      <c r="IM54" s="324">
        <f t="shared" si="77"/>
        <v>0</v>
      </c>
      <c r="IN54" s="324">
        <f t="shared" si="78"/>
        <v>0</v>
      </c>
      <c r="IO54" s="106"/>
      <c r="IP54" s="330"/>
      <c r="IQ54" s="324">
        <f t="shared" si="79"/>
        <v>0</v>
      </c>
      <c r="IR54" s="324">
        <f t="shared" si="80"/>
        <v>0</v>
      </c>
      <c r="IS54" s="326"/>
      <c r="IT54" s="326"/>
      <c r="IU54" s="329">
        <f t="shared" si="88"/>
        <v>0</v>
      </c>
      <c r="IV54" s="136">
        <f t="shared" si="89"/>
        <v>0</v>
      </c>
      <c r="IW54" s="329"/>
      <c r="IX54" s="329"/>
      <c r="IY54" s="329">
        <f t="shared" si="83"/>
        <v>0</v>
      </c>
      <c r="IZ54" s="329">
        <f t="shared" si="84"/>
        <v>0</v>
      </c>
      <c r="JA54" s="136"/>
      <c r="JB54" s="136"/>
      <c r="JC54" s="329">
        <f t="shared" si="85"/>
        <v>0</v>
      </c>
      <c r="JD54" s="329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3"/>
      <c r="F55" s="323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2"/>
      <c r="AC55" s="333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3"/>
      <c r="AP55" s="323"/>
      <c r="AQ55" s="67">
        <f t="shared" si="12"/>
        <v>0</v>
      </c>
      <c r="AR55" s="67">
        <f t="shared" si="13"/>
        <v>0</v>
      </c>
      <c r="AS55" s="106"/>
      <c r="AT55" s="324"/>
      <c r="AU55" s="71"/>
      <c r="AV55" s="67"/>
      <c r="AW55" s="67">
        <f t="shared" si="14"/>
        <v>0</v>
      </c>
      <c r="AX55" s="67">
        <f t="shared" si="15"/>
        <v>0</v>
      </c>
      <c r="AY55" s="325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>
        <v>0</v>
      </c>
      <c r="BX55" s="323"/>
      <c r="BY55" s="75"/>
      <c r="BZ55" s="86"/>
      <c r="CA55" s="67">
        <f t="shared" si="24"/>
        <v>0</v>
      </c>
      <c r="CB55" s="67">
        <f t="shared" si="25"/>
        <v>0</v>
      </c>
      <c r="CC55" s="106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3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3"/>
      <c r="DN55" s="323"/>
      <c r="DO55" s="323"/>
      <c r="DP55" s="323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30"/>
      <c r="HY55" s="330"/>
      <c r="HZ55" s="330"/>
      <c r="IA55" s="67">
        <f t="shared" si="72"/>
        <v>0</v>
      </c>
      <c r="IB55" s="67">
        <f t="shared" si="73"/>
        <v>0</v>
      </c>
      <c r="IC55" s="327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8"/>
      <c r="IL55" s="331"/>
      <c r="IM55" s="324">
        <f t="shared" si="77"/>
        <v>0</v>
      </c>
      <c r="IN55" s="324">
        <f t="shared" si="78"/>
        <v>0</v>
      </c>
      <c r="IO55" s="106"/>
      <c r="IP55" s="330"/>
      <c r="IQ55" s="324">
        <f t="shared" si="79"/>
        <v>0</v>
      </c>
      <c r="IR55" s="324">
        <f t="shared" si="80"/>
        <v>0</v>
      </c>
      <c r="IS55" s="326"/>
      <c r="IT55" s="326"/>
      <c r="IU55" s="329">
        <f t="shared" si="88"/>
        <v>0</v>
      </c>
      <c r="IV55" s="136">
        <f t="shared" si="89"/>
        <v>0</v>
      </c>
      <c r="IW55" s="329"/>
      <c r="IX55" s="329"/>
      <c r="IY55" s="329">
        <f t="shared" si="83"/>
        <v>0</v>
      </c>
      <c r="IZ55" s="329">
        <f t="shared" si="84"/>
        <v>0</v>
      </c>
      <c r="JA55" s="136"/>
      <c r="JB55" s="136"/>
      <c r="JC55" s="329">
        <f t="shared" si="85"/>
        <v>0</v>
      </c>
      <c r="JD55" s="329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3"/>
      <c r="F56" s="323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2"/>
      <c r="AC56" s="333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3"/>
      <c r="AP56" s="323"/>
      <c r="AQ56" s="67">
        <f t="shared" si="12"/>
        <v>0</v>
      </c>
      <c r="AR56" s="67">
        <f t="shared" si="13"/>
        <v>0</v>
      </c>
      <c r="AS56" s="106"/>
      <c r="AT56" s="324"/>
      <c r="AU56" s="71"/>
      <c r="AV56" s="67"/>
      <c r="AW56" s="67">
        <f t="shared" si="14"/>
        <v>0</v>
      </c>
      <c r="AX56" s="67">
        <f t="shared" si="15"/>
        <v>0</v>
      </c>
      <c r="AY56" s="325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>
        <v>0</v>
      </c>
      <c r="BX56" s="323"/>
      <c r="BY56" s="75"/>
      <c r="BZ56" s="86"/>
      <c r="CA56" s="67">
        <f t="shared" si="24"/>
        <v>0</v>
      </c>
      <c r="CB56" s="67">
        <f t="shared" si="25"/>
        <v>0</v>
      </c>
      <c r="CC56" s="106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3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3"/>
      <c r="DN56" s="323"/>
      <c r="DO56" s="323"/>
      <c r="DP56" s="323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30"/>
      <c r="HY56" s="330"/>
      <c r="HZ56" s="330"/>
      <c r="IA56" s="67">
        <f t="shared" si="72"/>
        <v>0</v>
      </c>
      <c r="IB56" s="67">
        <f t="shared" si="73"/>
        <v>0</v>
      </c>
      <c r="IC56" s="327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8"/>
      <c r="IL56" s="331"/>
      <c r="IM56" s="324">
        <f t="shared" si="77"/>
        <v>0</v>
      </c>
      <c r="IN56" s="324">
        <f t="shared" si="78"/>
        <v>0</v>
      </c>
      <c r="IO56" s="106"/>
      <c r="IP56" s="330"/>
      <c r="IQ56" s="324">
        <f t="shared" si="79"/>
        <v>0</v>
      </c>
      <c r="IR56" s="324">
        <f t="shared" si="80"/>
        <v>0</v>
      </c>
      <c r="IS56" s="326"/>
      <c r="IT56" s="326"/>
      <c r="IU56" s="329">
        <f t="shared" si="88"/>
        <v>0</v>
      </c>
      <c r="IV56" s="136">
        <f t="shared" si="89"/>
        <v>0</v>
      </c>
      <c r="IW56" s="329"/>
      <c r="IX56" s="329"/>
      <c r="IY56" s="329">
        <f t="shared" si="83"/>
        <v>0</v>
      </c>
      <c r="IZ56" s="329">
        <f t="shared" si="84"/>
        <v>0</v>
      </c>
      <c r="JA56" s="136"/>
      <c r="JB56" s="136"/>
      <c r="JC56" s="329">
        <f t="shared" si="85"/>
        <v>0</v>
      </c>
      <c r="JD56" s="329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3"/>
      <c r="F57" s="323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2"/>
      <c r="AC57" s="333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3"/>
      <c r="AP57" s="323"/>
      <c r="AQ57" s="67">
        <f t="shared" si="12"/>
        <v>0</v>
      </c>
      <c r="AR57" s="67">
        <f t="shared" si="13"/>
        <v>0</v>
      </c>
      <c r="AS57" s="106"/>
      <c r="AT57" s="324"/>
      <c r="AU57" s="71"/>
      <c r="AV57" s="67"/>
      <c r="AW57" s="67">
        <f t="shared" si="14"/>
        <v>0</v>
      </c>
      <c r="AX57" s="67">
        <f t="shared" si="15"/>
        <v>0</v>
      </c>
      <c r="AY57" s="325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>
        <v>0</v>
      </c>
      <c r="BX57" s="323"/>
      <c r="BY57" s="75"/>
      <c r="BZ57" s="86"/>
      <c r="CA57" s="67">
        <f t="shared" si="24"/>
        <v>0</v>
      </c>
      <c r="CB57" s="67">
        <f t="shared" si="25"/>
        <v>0</v>
      </c>
      <c r="CC57" s="106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3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3"/>
      <c r="DN57" s="323"/>
      <c r="DO57" s="323"/>
      <c r="DP57" s="323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30"/>
      <c r="HY57" s="330"/>
      <c r="HZ57" s="330"/>
      <c r="IA57" s="67">
        <f t="shared" si="72"/>
        <v>0</v>
      </c>
      <c r="IB57" s="67">
        <f t="shared" si="73"/>
        <v>0</v>
      </c>
      <c r="IC57" s="327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8"/>
      <c r="IL57" s="331"/>
      <c r="IM57" s="324">
        <f t="shared" si="77"/>
        <v>0</v>
      </c>
      <c r="IN57" s="324">
        <f t="shared" si="78"/>
        <v>0</v>
      </c>
      <c r="IO57" s="106"/>
      <c r="IP57" s="330"/>
      <c r="IQ57" s="324">
        <f t="shared" si="79"/>
        <v>0</v>
      </c>
      <c r="IR57" s="324">
        <f t="shared" si="80"/>
        <v>0</v>
      </c>
      <c r="IS57" s="326"/>
      <c r="IT57" s="326"/>
      <c r="IU57" s="329">
        <f t="shared" si="88"/>
        <v>0</v>
      </c>
      <c r="IV57" s="136">
        <f t="shared" si="89"/>
        <v>0</v>
      </c>
      <c r="IW57" s="329"/>
      <c r="IX57" s="329"/>
      <c r="IY57" s="329">
        <f t="shared" si="83"/>
        <v>0</v>
      </c>
      <c r="IZ57" s="329">
        <f t="shared" si="84"/>
        <v>0</v>
      </c>
      <c r="JA57" s="136"/>
      <c r="JB57" s="136"/>
      <c r="JC57" s="329">
        <f t="shared" si="85"/>
        <v>0</v>
      </c>
      <c r="JD57" s="329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3"/>
      <c r="F58" s="323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2"/>
      <c r="AC58" s="333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3"/>
      <c r="AP58" s="323"/>
      <c r="AQ58" s="67">
        <f t="shared" si="12"/>
        <v>0</v>
      </c>
      <c r="AR58" s="67">
        <f t="shared" si="13"/>
        <v>0</v>
      </c>
      <c r="AS58" s="106"/>
      <c r="AT58" s="324"/>
      <c r="AU58" s="71"/>
      <c r="AV58" s="67"/>
      <c r="AW58" s="67">
        <f t="shared" si="14"/>
        <v>0</v>
      </c>
      <c r="AX58" s="67">
        <f t="shared" si="15"/>
        <v>0</v>
      </c>
      <c r="AY58" s="325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>
        <v>0</v>
      </c>
      <c r="BX58" s="323"/>
      <c r="BY58" s="75"/>
      <c r="BZ58" s="86"/>
      <c r="CA58" s="67">
        <f t="shared" si="24"/>
        <v>0</v>
      </c>
      <c r="CB58" s="67">
        <f t="shared" si="25"/>
        <v>0</v>
      </c>
      <c r="CC58" s="106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3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3"/>
      <c r="DN58" s="323"/>
      <c r="DO58" s="323"/>
      <c r="DP58" s="323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30"/>
      <c r="HY58" s="330"/>
      <c r="HZ58" s="330"/>
      <c r="IA58" s="67">
        <f t="shared" si="72"/>
        <v>0</v>
      </c>
      <c r="IB58" s="67">
        <f t="shared" si="73"/>
        <v>0</v>
      </c>
      <c r="IC58" s="327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8"/>
      <c r="IL58" s="331"/>
      <c r="IM58" s="324">
        <f t="shared" si="77"/>
        <v>0</v>
      </c>
      <c r="IN58" s="324">
        <f t="shared" si="78"/>
        <v>0</v>
      </c>
      <c r="IO58" s="106"/>
      <c r="IP58" s="330"/>
      <c r="IQ58" s="324">
        <f t="shared" si="79"/>
        <v>0</v>
      </c>
      <c r="IR58" s="324">
        <f t="shared" si="80"/>
        <v>0</v>
      </c>
      <c r="IS58" s="326"/>
      <c r="IT58" s="326"/>
      <c r="IU58" s="329">
        <f t="shared" si="88"/>
        <v>0</v>
      </c>
      <c r="IV58" s="136">
        <f t="shared" si="89"/>
        <v>0</v>
      </c>
      <c r="IW58" s="329"/>
      <c r="IX58" s="329"/>
      <c r="IY58" s="329">
        <f t="shared" si="83"/>
        <v>0</v>
      </c>
      <c r="IZ58" s="329">
        <f t="shared" si="84"/>
        <v>0</v>
      </c>
      <c r="JA58" s="136"/>
      <c r="JB58" s="136"/>
      <c r="JC58" s="329">
        <f t="shared" si="85"/>
        <v>0</v>
      </c>
      <c r="JD58" s="329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3"/>
      <c r="F59" s="323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2"/>
      <c r="AC59" s="333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3"/>
      <c r="AP59" s="323"/>
      <c r="AQ59" s="67">
        <f t="shared" si="12"/>
        <v>0</v>
      </c>
      <c r="AR59" s="67">
        <f t="shared" si="13"/>
        <v>0</v>
      </c>
      <c r="AS59" s="106"/>
      <c r="AT59" s="324"/>
      <c r="AU59" s="71"/>
      <c r="AV59" s="67"/>
      <c r="AW59" s="67">
        <f t="shared" si="14"/>
        <v>0</v>
      </c>
      <c r="AX59" s="67">
        <f t="shared" si="15"/>
        <v>0</v>
      </c>
      <c r="AY59" s="325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>
        <v>0</v>
      </c>
      <c r="BX59" s="323"/>
      <c r="BY59" s="75"/>
      <c r="BZ59" s="86"/>
      <c r="CA59" s="67">
        <f t="shared" si="24"/>
        <v>0</v>
      </c>
      <c r="CB59" s="67">
        <f t="shared" si="25"/>
        <v>0</v>
      </c>
      <c r="CC59" s="106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3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3"/>
      <c r="DN59" s="323"/>
      <c r="DO59" s="323"/>
      <c r="DP59" s="323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30"/>
      <c r="HY59" s="330"/>
      <c r="HZ59" s="330"/>
      <c r="IA59" s="67">
        <f t="shared" si="72"/>
        <v>0</v>
      </c>
      <c r="IB59" s="67">
        <f t="shared" si="73"/>
        <v>0</v>
      </c>
      <c r="IC59" s="327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8"/>
      <c r="IL59" s="331"/>
      <c r="IM59" s="324">
        <f t="shared" si="77"/>
        <v>0</v>
      </c>
      <c r="IN59" s="324">
        <f t="shared" si="78"/>
        <v>0</v>
      </c>
      <c r="IO59" s="106"/>
      <c r="IP59" s="330"/>
      <c r="IQ59" s="324">
        <f t="shared" si="79"/>
        <v>0</v>
      </c>
      <c r="IR59" s="324">
        <f t="shared" si="80"/>
        <v>0</v>
      </c>
      <c r="IS59" s="326"/>
      <c r="IT59" s="326"/>
      <c r="IU59" s="329">
        <f t="shared" si="88"/>
        <v>0</v>
      </c>
      <c r="IV59" s="136">
        <f t="shared" si="89"/>
        <v>0</v>
      </c>
      <c r="IW59" s="329"/>
      <c r="IX59" s="329"/>
      <c r="IY59" s="329">
        <f t="shared" si="83"/>
        <v>0</v>
      </c>
      <c r="IZ59" s="329">
        <f t="shared" si="84"/>
        <v>0</v>
      </c>
      <c r="JA59" s="136"/>
      <c r="JB59" s="136"/>
      <c r="JC59" s="329">
        <f t="shared" si="85"/>
        <v>0</v>
      </c>
      <c r="JD59" s="329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3"/>
      <c r="F60" s="323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2"/>
      <c r="AC60" s="333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3"/>
      <c r="AP60" s="323"/>
      <c r="AQ60" s="67">
        <f t="shared" si="12"/>
        <v>0</v>
      </c>
      <c r="AR60" s="67">
        <f t="shared" si="13"/>
        <v>0</v>
      </c>
      <c r="AS60" s="106"/>
      <c r="AT60" s="324"/>
      <c r="AU60" s="71"/>
      <c r="AV60" s="67"/>
      <c r="AW60" s="67">
        <f t="shared" si="14"/>
        <v>0</v>
      </c>
      <c r="AX60" s="67">
        <f t="shared" si="15"/>
        <v>0</v>
      </c>
      <c r="AY60" s="325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>
        <v>0</v>
      </c>
      <c r="BX60" s="323"/>
      <c r="BY60" s="75"/>
      <c r="BZ60" s="86"/>
      <c r="CA60" s="67">
        <f t="shared" si="24"/>
        <v>0</v>
      </c>
      <c r="CB60" s="67">
        <f t="shared" si="25"/>
        <v>0</v>
      </c>
      <c r="CC60" s="106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3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3"/>
      <c r="DN60" s="323"/>
      <c r="DO60" s="323"/>
      <c r="DP60" s="323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30"/>
      <c r="HY60" s="330"/>
      <c r="HZ60" s="330"/>
      <c r="IA60" s="67">
        <f t="shared" si="72"/>
        <v>0</v>
      </c>
      <c r="IB60" s="67">
        <f t="shared" si="73"/>
        <v>0</v>
      </c>
      <c r="IC60" s="327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8"/>
      <c r="IL60" s="331"/>
      <c r="IM60" s="324">
        <f t="shared" si="77"/>
        <v>0</v>
      </c>
      <c r="IN60" s="324">
        <f t="shared" si="78"/>
        <v>0</v>
      </c>
      <c r="IO60" s="106"/>
      <c r="IP60" s="330"/>
      <c r="IQ60" s="324">
        <f t="shared" si="79"/>
        <v>0</v>
      </c>
      <c r="IR60" s="324">
        <f t="shared" si="80"/>
        <v>0</v>
      </c>
      <c r="IS60" s="326"/>
      <c r="IT60" s="326"/>
      <c r="IU60" s="329">
        <f t="shared" si="88"/>
        <v>0</v>
      </c>
      <c r="IV60" s="136">
        <f t="shared" si="89"/>
        <v>0</v>
      </c>
      <c r="IW60" s="329"/>
      <c r="IX60" s="329"/>
      <c r="IY60" s="329">
        <f t="shared" si="83"/>
        <v>0</v>
      </c>
      <c r="IZ60" s="329">
        <f t="shared" si="84"/>
        <v>0</v>
      </c>
      <c r="JA60" s="136"/>
      <c r="JB60" s="136"/>
      <c r="JC60" s="329">
        <f t="shared" si="85"/>
        <v>0</v>
      </c>
      <c r="JD60" s="329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3"/>
      <c r="F61" s="323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2"/>
      <c r="AC61" s="333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3"/>
      <c r="AP61" s="323"/>
      <c r="AQ61" s="67">
        <f t="shared" si="12"/>
        <v>0</v>
      </c>
      <c r="AR61" s="67">
        <f t="shared" si="13"/>
        <v>0</v>
      </c>
      <c r="AS61" s="106"/>
      <c r="AT61" s="324"/>
      <c r="AU61" s="71"/>
      <c r="AV61" s="67"/>
      <c r="AW61" s="67">
        <f t="shared" si="14"/>
        <v>0</v>
      </c>
      <c r="AX61" s="67">
        <f t="shared" si="15"/>
        <v>0</v>
      </c>
      <c r="AY61" s="325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>
        <v>0</v>
      </c>
      <c r="BX61" s="323"/>
      <c r="BY61" s="75"/>
      <c r="BZ61" s="86"/>
      <c r="CA61" s="67">
        <f t="shared" si="24"/>
        <v>0</v>
      </c>
      <c r="CB61" s="67">
        <f t="shared" si="25"/>
        <v>0</v>
      </c>
      <c r="CC61" s="106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3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3"/>
      <c r="DN61" s="323"/>
      <c r="DO61" s="323"/>
      <c r="DP61" s="323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30"/>
      <c r="HY61" s="330"/>
      <c r="HZ61" s="330"/>
      <c r="IA61" s="67">
        <f t="shared" si="72"/>
        <v>0</v>
      </c>
      <c r="IB61" s="67">
        <f t="shared" si="73"/>
        <v>0</v>
      </c>
      <c r="IC61" s="327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8"/>
      <c r="IL61" s="331"/>
      <c r="IM61" s="324">
        <f t="shared" si="77"/>
        <v>0</v>
      </c>
      <c r="IN61" s="324">
        <f t="shared" si="78"/>
        <v>0</v>
      </c>
      <c r="IO61" s="106"/>
      <c r="IP61" s="330"/>
      <c r="IQ61" s="324">
        <f t="shared" si="79"/>
        <v>0</v>
      </c>
      <c r="IR61" s="324">
        <f t="shared" si="80"/>
        <v>0</v>
      </c>
      <c r="IS61" s="326"/>
      <c r="IT61" s="326"/>
      <c r="IU61" s="329">
        <f t="shared" si="88"/>
        <v>0</v>
      </c>
      <c r="IV61" s="136">
        <f t="shared" si="89"/>
        <v>0</v>
      </c>
      <c r="IW61" s="329"/>
      <c r="IX61" s="329"/>
      <c r="IY61" s="329">
        <f t="shared" si="83"/>
        <v>0</v>
      </c>
      <c r="IZ61" s="329">
        <f t="shared" si="84"/>
        <v>0</v>
      </c>
      <c r="JA61" s="136"/>
      <c r="JB61" s="136"/>
      <c r="JC61" s="329">
        <f t="shared" si="85"/>
        <v>0</v>
      </c>
      <c r="JD61" s="329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3"/>
      <c r="F62" s="323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2"/>
      <c r="AC62" s="333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3"/>
      <c r="AP62" s="323"/>
      <c r="AQ62" s="67">
        <f t="shared" si="12"/>
        <v>0</v>
      </c>
      <c r="AR62" s="67">
        <f t="shared" si="13"/>
        <v>0</v>
      </c>
      <c r="AS62" s="106"/>
      <c r="AT62" s="324"/>
      <c r="AU62" s="71"/>
      <c r="AV62" s="67"/>
      <c r="AW62" s="67">
        <f t="shared" si="14"/>
        <v>0</v>
      </c>
      <c r="AX62" s="67">
        <f t="shared" si="15"/>
        <v>0</v>
      </c>
      <c r="AY62" s="325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>
        <v>0</v>
      </c>
      <c r="BX62" s="323"/>
      <c r="BY62" s="75"/>
      <c r="BZ62" s="86"/>
      <c r="CA62" s="67">
        <f t="shared" si="24"/>
        <v>0</v>
      </c>
      <c r="CB62" s="67">
        <f t="shared" si="25"/>
        <v>0</v>
      </c>
      <c r="CC62" s="106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3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3"/>
      <c r="DN62" s="323"/>
      <c r="DO62" s="323"/>
      <c r="DP62" s="323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30"/>
      <c r="HY62" s="330"/>
      <c r="HZ62" s="330"/>
      <c r="IA62" s="67">
        <f t="shared" si="72"/>
        <v>0</v>
      </c>
      <c r="IB62" s="67">
        <f t="shared" si="73"/>
        <v>0</v>
      </c>
      <c r="IC62" s="327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8"/>
      <c r="IL62" s="331"/>
      <c r="IM62" s="324">
        <f t="shared" si="77"/>
        <v>0</v>
      </c>
      <c r="IN62" s="324">
        <f t="shared" si="78"/>
        <v>0</v>
      </c>
      <c r="IO62" s="106"/>
      <c r="IP62" s="330"/>
      <c r="IQ62" s="324">
        <f t="shared" si="79"/>
        <v>0</v>
      </c>
      <c r="IR62" s="324">
        <f t="shared" si="80"/>
        <v>0</v>
      </c>
      <c r="IS62" s="326"/>
      <c r="IT62" s="326"/>
      <c r="IU62" s="329">
        <f t="shared" si="88"/>
        <v>0</v>
      </c>
      <c r="IV62" s="136">
        <f t="shared" si="89"/>
        <v>0</v>
      </c>
      <c r="IW62" s="329"/>
      <c r="IX62" s="329"/>
      <c r="IY62" s="329">
        <f t="shared" si="83"/>
        <v>0</v>
      </c>
      <c r="IZ62" s="329">
        <f t="shared" si="84"/>
        <v>0</v>
      </c>
      <c r="JA62" s="136"/>
      <c r="JB62" s="136"/>
      <c r="JC62" s="329">
        <f t="shared" si="85"/>
        <v>0</v>
      </c>
      <c r="JD62" s="329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3"/>
      <c r="F63" s="323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2"/>
      <c r="AC63" s="333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3"/>
      <c r="AP63" s="323"/>
      <c r="AQ63" s="67">
        <f t="shared" si="12"/>
        <v>0</v>
      </c>
      <c r="AR63" s="67">
        <f t="shared" si="13"/>
        <v>0</v>
      </c>
      <c r="AS63" s="106"/>
      <c r="AT63" s="324"/>
      <c r="AU63" s="71"/>
      <c r="AV63" s="67"/>
      <c r="AW63" s="67">
        <f t="shared" si="14"/>
        <v>0</v>
      </c>
      <c r="AX63" s="67">
        <f t="shared" si="15"/>
        <v>0</v>
      </c>
      <c r="AY63" s="325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>
        <v>0</v>
      </c>
      <c r="BX63" s="323"/>
      <c r="BY63" s="75"/>
      <c r="BZ63" s="86"/>
      <c r="CA63" s="67">
        <f t="shared" si="24"/>
        <v>0</v>
      </c>
      <c r="CB63" s="67">
        <f t="shared" si="25"/>
        <v>0</v>
      </c>
      <c r="CC63" s="106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3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3"/>
      <c r="DN63" s="323"/>
      <c r="DO63" s="323"/>
      <c r="DP63" s="323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30"/>
      <c r="HY63" s="330"/>
      <c r="HZ63" s="330"/>
      <c r="IA63" s="67">
        <f t="shared" si="72"/>
        <v>0</v>
      </c>
      <c r="IB63" s="67">
        <f t="shared" si="73"/>
        <v>0</v>
      </c>
      <c r="IC63" s="327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8"/>
      <c r="IL63" s="331"/>
      <c r="IM63" s="324">
        <f t="shared" si="77"/>
        <v>0</v>
      </c>
      <c r="IN63" s="324">
        <f t="shared" si="78"/>
        <v>0</v>
      </c>
      <c r="IO63" s="106"/>
      <c r="IP63" s="330"/>
      <c r="IQ63" s="324">
        <f t="shared" si="79"/>
        <v>0</v>
      </c>
      <c r="IR63" s="324">
        <f t="shared" si="80"/>
        <v>0</v>
      </c>
      <c r="IS63" s="326"/>
      <c r="IT63" s="326"/>
      <c r="IU63" s="329">
        <f t="shared" si="88"/>
        <v>0</v>
      </c>
      <c r="IV63" s="136">
        <f t="shared" si="89"/>
        <v>0</v>
      </c>
      <c r="IW63" s="329"/>
      <c r="IX63" s="329"/>
      <c r="IY63" s="329">
        <f t="shared" si="83"/>
        <v>0</v>
      </c>
      <c r="IZ63" s="329">
        <f t="shared" si="84"/>
        <v>0</v>
      </c>
      <c r="JA63" s="136"/>
      <c r="JB63" s="136"/>
      <c r="JC63" s="329">
        <f t="shared" si="85"/>
        <v>0</v>
      </c>
      <c r="JD63" s="329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3"/>
      <c r="F64" s="323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2"/>
      <c r="AC64" s="333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3"/>
      <c r="AP64" s="323"/>
      <c r="AQ64" s="67">
        <f t="shared" si="12"/>
        <v>0</v>
      </c>
      <c r="AR64" s="67">
        <f t="shared" si="13"/>
        <v>0</v>
      </c>
      <c r="AS64" s="106"/>
      <c r="AT64" s="324"/>
      <c r="AU64" s="71"/>
      <c r="AV64" s="67"/>
      <c r="AW64" s="67">
        <f t="shared" si="14"/>
        <v>0</v>
      </c>
      <c r="AX64" s="67">
        <f t="shared" si="15"/>
        <v>0</v>
      </c>
      <c r="AY64" s="325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>
        <v>0</v>
      </c>
      <c r="BX64" s="323"/>
      <c r="BY64" s="75"/>
      <c r="BZ64" s="86"/>
      <c r="CA64" s="67">
        <f t="shared" si="24"/>
        <v>0</v>
      </c>
      <c r="CB64" s="67">
        <f t="shared" si="25"/>
        <v>0</v>
      </c>
      <c r="CC64" s="106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3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3"/>
      <c r="DN64" s="323"/>
      <c r="DO64" s="323"/>
      <c r="DP64" s="323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30"/>
      <c r="HY64" s="330"/>
      <c r="HZ64" s="330"/>
      <c r="IA64" s="67">
        <f t="shared" si="72"/>
        <v>0</v>
      </c>
      <c r="IB64" s="67">
        <f t="shared" si="73"/>
        <v>0</v>
      </c>
      <c r="IC64" s="327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8"/>
      <c r="IL64" s="331"/>
      <c r="IM64" s="324">
        <f t="shared" si="77"/>
        <v>0</v>
      </c>
      <c r="IN64" s="324">
        <f t="shared" si="78"/>
        <v>0</v>
      </c>
      <c r="IO64" s="106"/>
      <c r="IP64" s="330"/>
      <c r="IQ64" s="324">
        <f t="shared" si="79"/>
        <v>0</v>
      </c>
      <c r="IR64" s="324">
        <f t="shared" si="80"/>
        <v>0</v>
      </c>
      <c r="IS64" s="326"/>
      <c r="IT64" s="326"/>
      <c r="IU64" s="329">
        <f t="shared" si="88"/>
        <v>0</v>
      </c>
      <c r="IV64" s="136">
        <f t="shared" si="89"/>
        <v>0</v>
      </c>
      <c r="IW64" s="329"/>
      <c r="IX64" s="329"/>
      <c r="IY64" s="329">
        <f t="shared" si="83"/>
        <v>0</v>
      </c>
      <c r="IZ64" s="329">
        <f t="shared" si="84"/>
        <v>0</v>
      </c>
      <c r="JA64" s="136"/>
      <c r="JB64" s="136"/>
      <c r="JC64" s="329">
        <f t="shared" si="85"/>
        <v>0</v>
      </c>
      <c r="JD64" s="329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3"/>
      <c r="F65" s="323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2"/>
      <c r="AC65" s="333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3"/>
      <c r="AP65" s="323"/>
      <c r="AQ65" s="67">
        <f t="shared" si="12"/>
        <v>0</v>
      </c>
      <c r="AR65" s="67">
        <f t="shared" si="13"/>
        <v>0</v>
      </c>
      <c r="AS65" s="106"/>
      <c r="AT65" s="324"/>
      <c r="AU65" s="71"/>
      <c r="AV65" s="67"/>
      <c r="AW65" s="67">
        <f t="shared" si="14"/>
        <v>0</v>
      </c>
      <c r="AX65" s="67">
        <f t="shared" si="15"/>
        <v>0</v>
      </c>
      <c r="AY65" s="325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>
        <v>0</v>
      </c>
      <c r="BX65" s="323"/>
      <c r="BY65" s="75"/>
      <c r="BZ65" s="86"/>
      <c r="CA65" s="67">
        <f t="shared" si="24"/>
        <v>0</v>
      </c>
      <c r="CB65" s="67">
        <f t="shared" si="25"/>
        <v>0</v>
      </c>
      <c r="CC65" s="106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3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3"/>
      <c r="DN65" s="323"/>
      <c r="DO65" s="323"/>
      <c r="DP65" s="323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30"/>
      <c r="HY65" s="330"/>
      <c r="HZ65" s="330"/>
      <c r="IA65" s="67">
        <f t="shared" si="72"/>
        <v>0</v>
      </c>
      <c r="IB65" s="67">
        <f t="shared" si="73"/>
        <v>0</v>
      </c>
      <c r="IC65" s="327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8"/>
      <c r="IL65" s="331"/>
      <c r="IM65" s="324">
        <f t="shared" si="77"/>
        <v>0</v>
      </c>
      <c r="IN65" s="324">
        <f t="shared" si="78"/>
        <v>0</v>
      </c>
      <c r="IO65" s="106"/>
      <c r="IP65" s="330"/>
      <c r="IQ65" s="324">
        <f t="shared" si="79"/>
        <v>0</v>
      </c>
      <c r="IR65" s="324">
        <f t="shared" si="80"/>
        <v>0</v>
      </c>
      <c r="IS65" s="326"/>
      <c r="IT65" s="326"/>
      <c r="IU65" s="329">
        <f t="shared" si="88"/>
        <v>0</v>
      </c>
      <c r="IV65" s="136">
        <f t="shared" si="89"/>
        <v>0</v>
      </c>
      <c r="IW65" s="329"/>
      <c r="IX65" s="329"/>
      <c r="IY65" s="329">
        <f t="shared" si="83"/>
        <v>0</v>
      </c>
      <c r="IZ65" s="329">
        <f t="shared" si="84"/>
        <v>0</v>
      </c>
      <c r="JA65" s="136"/>
      <c r="JB65" s="136"/>
      <c r="JC65" s="329">
        <f t="shared" si="85"/>
        <v>0</v>
      </c>
      <c r="JD65" s="329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3"/>
      <c r="F66" s="323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2"/>
      <c r="AC66" s="333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3"/>
      <c r="AP66" s="323"/>
      <c r="AQ66" s="67">
        <f t="shared" si="12"/>
        <v>0</v>
      </c>
      <c r="AR66" s="67">
        <f t="shared" si="13"/>
        <v>0</v>
      </c>
      <c r="AS66" s="106"/>
      <c r="AT66" s="324"/>
      <c r="AU66" s="71"/>
      <c r="AV66" s="67"/>
      <c r="AW66" s="67">
        <f t="shared" si="14"/>
        <v>0</v>
      </c>
      <c r="AX66" s="67">
        <f t="shared" si="15"/>
        <v>0</v>
      </c>
      <c r="AY66" s="325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>
        <v>0</v>
      </c>
      <c r="BX66" s="323"/>
      <c r="BY66" s="75"/>
      <c r="BZ66" s="86"/>
      <c r="CA66" s="67">
        <f t="shared" si="24"/>
        <v>0</v>
      </c>
      <c r="CB66" s="67">
        <f t="shared" si="25"/>
        <v>0</v>
      </c>
      <c r="CC66" s="106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3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3"/>
      <c r="DN66" s="323"/>
      <c r="DO66" s="323"/>
      <c r="DP66" s="323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30"/>
      <c r="HY66" s="330"/>
      <c r="HZ66" s="330"/>
      <c r="IA66" s="67">
        <f t="shared" si="72"/>
        <v>0</v>
      </c>
      <c r="IB66" s="67">
        <f t="shared" si="73"/>
        <v>0</v>
      </c>
      <c r="IC66" s="327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8"/>
      <c r="IL66" s="331"/>
      <c r="IM66" s="324">
        <f t="shared" si="77"/>
        <v>0</v>
      </c>
      <c r="IN66" s="324">
        <f t="shared" si="78"/>
        <v>0</v>
      </c>
      <c r="IO66" s="106"/>
      <c r="IP66" s="330"/>
      <c r="IQ66" s="324">
        <f t="shared" si="79"/>
        <v>0</v>
      </c>
      <c r="IR66" s="324">
        <f t="shared" si="80"/>
        <v>0</v>
      </c>
      <c r="IS66" s="326"/>
      <c r="IT66" s="326"/>
      <c r="IU66" s="329">
        <f t="shared" si="88"/>
        <v>0</v>
      </c>
      <c r="IV66" s="136">
        <f t="shared" si="89"/>
        <v>0</v>
      </c>
      <c r="IW66" s="329"/>
      <c r="IX66" s="329"/>
      <c r="IY66" s="329">
        <f t="shared" si="83"/>
        <v>0</v>
      </c>
      <c r="IZ66" s="329">
        <f t="shared" si="84"/>
        <v>0</v>
      </c>
      <c r="JA66" s="136"/>
      <c r="JB66" s="136"/>
      <c r="JC66" s="329">
        <f t="shared" si="85"/>
        <v>0</v>
      </c>
      <c r="JD66" s="329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3"/>
      <c r="F67" s="323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2"/>
      <c r="AC67" s="333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3"/>
      <c r="AP67" s="323"/>
      <c r="AQ67" s="67">
        <f t="shared" si="12"/>
        <v>0</v>
      </c>
      <c r="AR67" s="67">
        <f t="shared" si="13"/>
        <v>0</v>
      </c>
      <c r="AS67" s="106"/>
      <c r="AT67" s="324"/>
      <c r="AU67" s="71"/>
      <c r="AV67" s="67"/>
      <c r="AW67" s="67">
        <f t="shared" si="14"/>
        <v>0</v>
      </c>
      <c r="AX67" s="67">
        <f t="shared" si="15"/>
        <v>0</v>
      </c>
      <c r="AY67" s="325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>
        <v>0</v>
      </c>
      <c r="BX67" s="323"/>
      <c r="BY67" s="75"/>
      <c r="BZ67" s="86"/>
      <c r="CA67" s="67">
        <f t="shared" si="24"/>
        <v>0</v>
      </c>
      <c r="CB67" s="67">
        <f t="shared" si="25"/>
        <v>0</v>
      </c>
      <c r="CC67" s="106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3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3"/>
      <c r="DN67" s="323"/>
      <c r="DO67" s="323"/>
      <c r="DP67" s="323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30"/>
      <c r="HY67" s="330"/>
      <c r="HZ67" s="330"/>
      <c r="IA67" s="67">
        <f t="shared" si="72"/>
        <v>0</v>
      </c>
      <c r="IB67" s="67">
        <f t="shared" si="73"/>
        <v>0</v>
      </c>
      <c r="IC67" s="327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8"/>
      <c r="IL67" s="331"/>
      <c r="IM67" s="324">
        <f t="shared" si="77"/>
        <v>0</v>
      </c>
      <c r="IN67" s="324">
        <f t="shared" si="78"/>
        <v>0</v>
      </c>
      <c r="IO67" s="106"/>
      <c r="IP67" s="330"/>
      <c r="IQ67" s="324">
        <f t="shared" si="79"/>
        <v>0</v>
      </c>
      <c r="IR67" s="324">
        <f t="shared" si="80"/>
        <v>0</v>
      </c>
      <c r="IS67" s="326"/>
      <c r="IT67" s="326"/>
      <c r="IU67" s="329">
        <f t="shared" si="88"/>
        <v>0</v>
      </c>
      <c r="IV67" s="136">
        <f t="shared" si="89"/>
        <v>0</v>
      </c>
      <c r="IW67" s="329"/>
      <c r="IX67" s="329"/>
      <c r="IY67" s="329">
        <f t="shared" si="83"/>
        <v>0</v>
      </c>
      <c r="IZ67" s="329">
        <f t="shared" si="84"/>
        <v>0</v>
      </c>
      <c r="JA67" s="136"/>
      <c r="JB67" s="136"/>
      <c r="JC67" s="329">
        <f t="shared" si="85"/>
        <v>0</v>
      </c>
      <c r="JD67" s="329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3"/>
      <c r="F68" s="323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2"/>
      <c r="AC68" s="333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3"/>
      <c r="AP68" s="323"/>
      <c r="AQ68" s="67">
        <f t="shared" si="12"/>
        <v>0</v>
      </c>
      <c r="AR68" s="67">
        <f t="shared" si="13"/>
        <v>0</v>
      </c>
      <c r="AS68" s="106"/>
      <c r="AT68" s="324"/>
      <c r="AU68" s="71"/>
      <c r="AV68" s="67"/>
      <c r="AW68" s="67">
        <f t="shared" si="14"/>
        <v>0</v>
      </c>
      <c r="AX68" s="67">
        <f t="shared" si="15"/>
        <v>0</v>
      </c>
      <c r="AY68" s="325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>
        <v>0</v>
      </c>
      <c r="BX68" s="323"/>
      <c r="BY68" s="75"/>
      <c r="BZ68" s="86"/>
      <c r="CA68" s="67">
        <f t="shared" si="24"/>
        <v>0</v>
      </c>
      <c r="CB68" s="67">
        <f t="shared" si="25"/>
        <v>0</v>
      </c>
      <c r="CC68" s="106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3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3"/>
      <c r="DN68" s="323"/>
      <c r="DO68" s="323"/>
      <c r="DP68" s="323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30"/>
      <c r="HY68" s="330"/>
      <c r="HZ68" s="330"/>
      <c r="IA68" s="67">
        <f t="shared" si="72"/>
        <v>0</v>
      </c>
      <c r="IB68" s="67">
        <f t="shared" si="73"/>
        <v>0</v>
      </c>
      <c r="IC68" s="327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8"/>
      <c r="IL68" s="331"/>
      <c r="IM68" s="324">
        <f t="shared" si="77"/>
        <v>0</v>
      </c>
      <c r="IN68" s="324">
        <f t="shared" si="78"/>
        <v>0</v>
      </c>
      <c r="IO68" s="106"/>
      <c r="IP68" s="330"/>
      <c r="IQ68" s="324">
        <f t="shared" si="79"/>
        <v>0</v>
      </c>
      <c r="IR68" s="324">
        <f t="shared" si="80"/>
        <v>0</v>
      </c>
      <c r="IS68" s="326"/>
      <c r="IT68" s="326"/>
      <c r="IU68" s="329">
        <f t="shared" si="88"/>
        <v>0</v>
      </c>
      <c r="IV68" s="136">
        <f t="shared" si="89"/>
        <v>0</v>
      </c>
      <c r="IW68" s="329"/>
      <c r="IX68" s="329"/>
      <c r="IY68" s="329">
        <f t="shared" si="83"/>
        <v>0</v>
      </c>
      <c r="IZ68" s="329">
        <f t="shared" si="84"/>
        <v>0</v>
      </c>
      <c r="JA68" s="136"/>
      <c r="JB68" s="136"/>
      <c r="JC68" s="329">
        <f t="shared" si="85"/>
        <v>0</v>
      </c>
      <c r="JD68" s="329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3"/>
      <c r="F69" s="323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2"/>
      <c r="AC69" s="333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3"/>
      <c r="AP69" s="323"/>
      <c r="AQ69" s="67">
        <f t="shared" si="12"/>
        <v>0</v>
      </c>
      <c r="AR69" s="67">
        <f t="shared" si="13"/>
        <v>0</v>
      </c>
      <c r="AS69" s="106"/>
      <c r="AT69" s="324"/>
      <c r="AU69" s="71"/>
      <c r="AV69" s="67"/>
      <c r="AW69" s="67">
        <f t="shared" si="14"/>
        <v>0</v>
      </c>
      <c r="AX69" s="67">
        <f t="shared" si="15"/>
        <v>0</v>
      </c>
      <c r="AY69" s="325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>
        <v>0</v>
      </c>
      <c r="BX69" s="323"/>
      <c r="BY69" s="75"/>
      <c r="BZ69" s="86"/>
      <c r="CA69" s="67">
        <f t="shared" si="24"/>
        <v>0</v>
      </c>
      <c r="CB69" s="67">
        <f t="shared" si="25"/>
        <v>0</v>
      </c>
      <c r="CC69" s="106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3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3"/>
      <c r="DN69" s="323"/>
      <c r="DO69" s="323"/>
      <c r="DP69" s="323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30"/>
      <c r="HY69" s="330"/>
      <c r="HZ69" s="330"/>
      <c r="IA69" s="67">
        <f t="shared" si="72"/>
        <v>0</v>
      </c>
      <c r="IB69" s="67">
        <f t="shared" si="73"/>
        <v>0</v>
      </c>
      <c r="IC69" s="327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8"/>
      <c r="IL69" s="331"/>
      <c r="IM69" s="324">
        <f t="shared" si="77"/>
        <v>0</v>
      </c>
      <c r="IN69" s="324">
        <f t="shared" si="78"/>
        <v>0</v>
      </c>
      <c r="IO69" s="106"/>
      <c r="IP69" s="330"/>
      <c r="IQ69" s="324">
        <f t="shared" si="79"/>
        <v>0</v>
      </c>
      <c r="IR69" s="324">
        <f t="shared" si="80"/>
        <v>0</v>
      </c>
      <c r="IS69" s="326"/>
      <c r="IT69" s="326"/>
      <c r="IU69" s="329">
        <f t="shared" si="88"/>
        <v>0</v>
      </c>
      <c r="IV69" s="136">
        <f t="shared" si="89"/>
        <v>0</v>
      </c>
      <c r="IW69" s="329"/>
      <c r="IX69" s="329"/>
      <c r="IY69" s="329">
        <f t="shared" si="83"/>
        <v>0</v>
      </c>
      <c r="IZ69" s="329">
        <f t="shared" si="84"/>
        <v>0</v>
      </c>
      <c r="JA69" s="136"/>
      <c r="JB69" s="136"/>
      <c r="JC69" s="329">
        <f t="shared" si="85"/>
        <v>0</v>
      </c>
      <c r="JD69" s="329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3"/>
      <c r="F70" s="323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2"/>
      <c r="AC70" s="333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3"/>
      <c r="AP70" s="323"/>
      <c r="AQ70" s="67">
        <f t="shared" si="12"/>
        <v>0</v>
      </c>
      <c r="AR70" s="67">
        <f t="shared" si="13"/>
        <v>0</v>
      </c>
      <c r="AS70" s="106"/>
      <c r="AT70" s="324"/>
      <c r="AU70" s="71"/>
      <c r="AV70" s="67"/>
      <c r="AW70" s="67">
        <f t="shared" si="14"/>
        <v>0</v>
      </c>
      <c r="AX70" s="67">
        <f t="shared" si="15"/>
        <v>0</v>
      </c>
      <c r="AY70" s="325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>
        <v>0</v>
      </c>
      <c r="BX70" s="323"/>
      <c r="BY70" s="75"/>
      <c r="BZ70" s="86"/>
      <c r="CA70" s="67">
        <f t="shared" si="24"/>
        <v>0</v>
      </c>
      <c r="CB70" s="67">
        <f t="shared" si="25"/>
        <v>0</v>
      </c>
      <c r="CC70" s="106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3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3"/>
      <c r="DN70" s="323"/>
      <c r="DO70" s="323"/>
      <c r="DP70" s="323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30"/>
      <c r="HY70" s="330"/>
      <c r="HZ70" s="330"/>
      <c r="IA70" s="67">
        <f t="shared" si="72"/>
        <v>0</v>
      </c>
      <c r="IB70" s="67">
        <f t="shared" si="73"/>
        <v>0</v>
      </c>
      <c r="IC70" s="327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8"/>
      <c r="IL70" s="331"/>
      <c r="IM70" s="324">
        <f t="shared" si="77"/>
        <v>0</v>
      </c>
      <c r="IN70" s="324">
        <f t="shared" si="78"/>
        <v>0</v>
      </c>
      <c r="IO70" s="106"/>
      <c r="IP70" s="330"/>
      <c r="IQ70" s="324">
        <f t="shared" si="79"/>
        <v>0</v>
      </c>
      <c r="IR70" s="324">
        <f t="shared" si="80"/>
        <v>0</v>
      </c>
      <c r="IS70" s="326"/>
      <c r="IT70" s="326"/>
      <c r="IU70" s="329">
        <f t="shared" si="88"/>
        <v>0</v>
      </c>
      <c r="IV70" s="136">
        <f t="shared" si="89"/>
        <v>0</v>
      </c>
      <c r="IW70" s="329"/>
      <c r="IX70" s="329"/>
      <c r="IY70" s="329">
        <f t="shared" si="83"/>
        <v>0</v>
      </c>
      <c r="IZ70" s="329">
        <f t="shared" si="84"/>
        <v>0</v>
      </c>
      <c r="JA70" s="136"/>
      <c r="JB70" s="136"/>
      <c r="JC70" s="329">
        <f t="shared" si="85"/>
        <v>0</v>
      </c>
      <c r="JD70" s="329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3"/>
      <c r="F71" s="323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2"/>
      <c r="AC71" s="333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3"/>
      <c r="AP71" s="323"/>
      <c r="AQ71" s="67">
        <f t="shared" si="12"/>
        <v>0</v>
      </c>
      <c r="AR71" s="67">
        <f t="shared" si="13"/>
        <v>0</v>
      </c>
      <c r="AS71" s="106"/>
      <c r="AT71" s="324"/>
      <c r="AU71" s="71"/>
      <c r="AV71" s="67"/>
      <c r="AW71" s="67">
        <f t="shared" si="14"/>
        <v>0</v>
      </c>
      <c r="AX71" s="67">
        <f t="shared" si="15"/>
        <v>0</v>
      </c>
      <c r="AY71" s="325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>
        <v>0</v>
      </c>
      <c r="BX71" s="323"/>
      <c r="BY71" s="75"/>
      <c r="BZ71" s="86"/>
      <c r="CA71" s="67">
        <f t="shared" si="24"/>
        <v>0</v>
      </c>
      <c r="CB71" s="67">
        <f t="shared" si="25"/>
        <v>0</v>
      </c>
      <c r="CC71" s="106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3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3"/>
      <c r="DN71" s="323"/>
      <c r="DO71" s="323"/>
      <c r="DP71" s="323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30"/>
      <c r="HY71" s="330"/>
      <c r="HZ71" s="330"/>
      <c r="IA71" s="67">
        <f t="shared" si="72"/>
        <v>0</v>
      </c>
      <c r="IB71" s="67">
        <f t="shared" si="73"/>
        <v>0</v>
      </c>
      <c r="IC71" s="327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8"/>
      <c r="IL71" s="331"/>
      <c r="IM71" s="324">
        <f t="shared" si="77"/>
        <v>0</v>
      </c>
      <c r="IN71" s="324">
        <f t="shared" si="78"/>
        <v>0</v>
      </c>
      <c r="IO71" s="106"/>
      <c r="IP71" s="330"/>
      <c r="IQ71" s="324">
        <f t="shared" si="79"/>
        <v>0</v>
      </c>
      <c r="IR71" s="324">
        <f t="shared" si="80"/>
        <v>0</v>
      </c>
      <c r="IS71" s="326"/>
      <c r="IT71" s="326"/>
      <c r="IU71" s="329">
        <f t="shared" si="88"/>
        <v>0</v>
      </c>
      <c r="IV71" s="136">
        <f t="shared" si="89"/>
        <v>0</v>
      </c>
      <c r="IW71" s="329"/>
      <c r="IX71" s="329"/>
      <c r="IY71" s="329">
        <f t="shared" si="83"/>
        <v>0</v>
      </c>
      <c r="IZ71" s="329">
        <f t="shared" si="84"/>
        <v>0</v>
      </c>
      <c r="JA71" s="136"/>
      <c r="JB71" s="136"/>
      <c r="JC71" s="329">
        <f t="shared" si="85"/>
        <v>0</v>
      </c>
      <c r="JD71" s="329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3"/>
      <c r="F72" s="323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2"/>
      <c r="AC72" s="333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3"/>
      <c r="AP72" s="323"/>
      <c r="AQ72" s="67">
        <f t="shared" si="12"/>
        <v>0</v>
      </c>
      <c r="AR72" s="67">
        <f t="shared" si="13"/>
        <v>0</v>
      </c>
      <c r="AS72" s="106"/>
      <c r="AT72" s="324"/>
      <c r="AU72" s="71"/>
      <c r="AV72" s="67"/>
      <c r="AW72" s="67">
        <f t="shared" si="14"/>
        <v>0</v>
      </c>
      <c r="AX72" s="67">
        <f t="shared" si="15"/>
        <v>0</v>
      </c>
      <c r="AY72" s="325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>
        <v>0</v>
      </c>
      <c r="BX72" s="323"/>
      <c r="BY72" s="75"/>
      <c r="BZ72" s="86"/>
      <c r="CA72" s="67">
        <f t="shared" si="24"/>
        <v>0</v>
      </c>
      <c r="CB72" s="67">
        <f t="shared" si="25"/>
        <v>0</v>
      </c>
      <c r="CC72" s="106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3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3"/>
      <c r="DN72" s="323"/>
      <c r="DO72" s="323"/>
      <c r="DP72" s="323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30"/>
      <c r="HY72" s="330"/>
      <c r="HZ72" s="330"/>
      <c r="IA72" s="67">
        <f t="shared" si="72"/>
        <v>0</v>
      </c>
      <c r="IB72" s="67">
        <f t="shared" si="73"/>
        <v>0</v>
      </c>
      <c r="IC72" s="327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8"/>
      <c r="IL72" s="331"/>
      <c r="IM72" s="324">
        <f t="shared" si="77"/>
        <v>0</v>
      </c>
      <c r="IN72" s="324">
        <f t="shared" si="78"/>
        <v>0</v>
      </c>
      <c r="IO72" s="106"/>
      <c r="IP72" s="330"/>
      <c r="IQ72" s="324">
        <f t="shared" si="79"/>
        <v>0</v>
      </c>
      <c r="IR72" s="324">
        <f t="shared" si="80"/>
        <v>0</v>
      </c>
      <c r="IS72" s="326"/>
      <c r="IT72" s="326"/>
      <c r="IU72" s="329">
        <f t="shared" si="88"/>
        <v>0</v>
      </c>
      <c r="IV72" s="136">
        <f t="shared" si="89"/>
        <v>0</v>
      </c>
      <c r="IW72" s="329"/>
      <c r="IX72" s="329"/>
      <c r="IY72" s="329">
        <f t="shared" si="83"/>
        <v>0</v>
      </c>
      <c r="IZ72" s="329">
        <f t="shared" si="84"/>
        <v>0</v>
      </c>
      <c r="JA72" s="136"/>
      <c r="JB72" s="136"/>
      <c r="JC72" s="329">
        <f t="shared" si="85"/>
        <v>0</v>
      </c>
      <c r="JD72" s="329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3"/>
      <c r="F73" s="323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2"/>
      <c r="AC73" s="333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3"/>
      <c r="AP73" s="323"/>
      <c r="AQ73" s="67">
        <f t="shared" si="12"/>
        <v>0</v>
      </c>
      <c r="AR73" s="67">
        <f t="shared" si="13"/>
        <v>0</v>
      </c>
      <c r="AS73" s="106"/>
      <c r="AT73" s="324"/>
      <c r="AU73" s="71"/>
      <c r="AV73" s="67"/>
      <c r="AW73" s="67">
        <f t="shared" si="14"/>
        <v>0</v>
      </c>
      <c r="AX73" s="67">
        <f t="shared" si="15"/>
        <v>0</v>
      </c>
      <c r="AY73" s="325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>
        <v>0</v>
      </c>
      <c r="BX73" s="323"/>
      <c r="BY73" s="75"/>
      <c r="BZ73" s="86"/>
      <c r="CA73" s="67">
        <f t="shared" si="24"/>
        <v>0</v>
      </c>
      <c r="CB73" s="67">
        <f t="shared" si="25"/>
        <v>0</v>
      </c>
      <c r="CC73" s="106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3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3"/>
      <c r="DN73" s="323"/>
      <c r="DO73" s="323"/>
      <c r="DP73" s="323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30"/>
      <c r="HY73" s="330"/>
      <c r="HZ73" s="330"/>
      <c r="IA73" s="67">
        <f t="shared" si="72"/>
        <v>0</v>
      </c>
      <c r="IB73" s="67">
        <f t="shared" si="73"/>
        <v>0</v>
      </c>
      <c r="IC73" s="327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8"/>
      <c r="IL73" s="331"/>
      <c r="IM73" s="324">
        <f t="shared" si="77"/>
        <v>0</v>
      </c>
      <c r="IN73" s="324">
        <f t="shared" si="78"/>
        <v>0</v>
      </c>
      <c r="IO73" s="106"/>
      <c r="IP73" s="330"/>
      <c r="IQ73" s="324">
        <f t="shared" si="79"/>
        <v>0</v>
      </c>
      <c r="IR73" s="324">
        <f t="shared" si="80"/>
        <v>0</v>
      </c>
      <c r="IS73" s="326"/>
      <c r="IT73" s="326"/>
      <c r="IU73" s="329">
        <f t="shared" si="88"/>
        <v>0</v>
      </c>
      <c r="IV73" s="136">
        <f t="shared" si="89"/>
        <v>0</v>
      </c>
      <c r="IW73" s="329"/>
      <c r="IX73" s="329"/>
      <c r="IY73" s="329">
        <f t="shared" si="83"/>
        <v>0</v>
      </c>
      <c r="IZ73" s="329">
        <f t="shared" si="84"/>
        <v>0</v>
      </c>
      <c r="JA73" s="136"/>
      <c r="JB73" s="136"/>
      <c r="JC73" s="329">
        <f t="shared" si="85"/>
        <v>0</v>
      </c>
      <c r="JD73" s="329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3"/>
      <c r="F74" s="323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2"/>
      <c r="AC74" s="333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3"/>
      <c r="AP74" s="323"/>
      <c r="AQ74" s="67">
        <f t="shared" si="12"/>
        <v>0</v>
      </c>
      <c r="AR74" s="67">
        <f t="shared" si="13"/>
        <v>0</v>
      </c>
      <c r="AS74" s="106"/>
      <c r="AT74" s="324"/>
      <c r="AU74" s="71"/>
      <c r="AV74" s="67"/>
      <c r="AW74" s="67">
        <f t="shared" si="14"/>
        <v>0</v>
      </c>
      <c r="AX74" s="67">
        <f t="shared" si="15"/>
        <v>0</v>
      </c>
      <c r="AY74" s="325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>
        <v>0</v>
      </c>
      <c r="BX74" s="323"/>
      <c r="BY74" s="75"/>
      <c r="BZ74" s="86"/>
      <c r="CA74" s="67">
        <f t="shared" si="24"/>
        <v>0</v>
      </c>
      <c r="CB74" s="67">
        <f t="shared" si="25"/>
        <v>0</v>
      </c>
      <c r="CC74" s="106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3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3"/>
      <c r="DN74" s="323"/>
      <c r="DO74" s="323"/>
      <c r="DP74" s="323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30"/>
      <c r="HY74" s="330"/>
      <c r="HZ74" s="330"/>
      <c r="IA74" s="67">
        <f t="shared" si="72"/>
        <v>0</v>
      </c>
      <c r="IB74" s="67">
        <f t="shared" si="73"/>
        <v>0</v>
      </c>
      <c r="IC74" s="327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8"/>
      <c r="IL74" s="331"/>
      <c r="IM74" s="324">
        <f t="shared" si="77"/>
        <v>0</v>
      </c>
      <c r="IN74" s="324">
        <f t="shared" si="78"/>
        <v>0</v>
      </c>
      <c r="IO74" s="106"/>
      <c r="IP74" s="330"/>
      <c r="IQ74" s="324">
        <f t="shared" si="79"/>
        <v>0</v>
      </c>
      <c r="IR74" s="324">
        <f t="shared" si="80"/>
        <v>0</v>
      </c>
      <c r="IS74" s="326"/>
      <c r="IT74" s="326"/>
      <c r="IU74" s="329">
        <f t="shared" si="88"/>
        <v>0</v>
      </c>
      <c r="IV74" s="136">
        <f t="shared" si="89"/>
        <v>0</v>
      </c>
      <c r="IW74" s="329"/>
      <c r="IX74" s="329"/>
      <c r="IY74" s="329">
        <f t="shared" si="83"/>
        <v>0</v>
      </c>
      <c r="IZ74" s="329">
        <f t="shared" si="84"/>
        <v>0</v>
      </c>
      <c r="JA74" s="136"/>
      <c r="JB74" s="136"/>
      <c r="JC74" s="329">
        <f t="shared" si="85"/>
        <v>0</v>
      </c>
      <c r="JD74" s="329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3"/>
      <c r="F75" s="323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2"/>
      <c r="AC75" s="333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3"/>
      <c r="AP75" s="323"/>
      <c r="AQ75" s="67">
        <f t="shared" si="12"/>
        <v>0</v>
      </c>
      <c r="AR75" s="67">
        <f t="shared" si="13"/>
        <v>0</v>
      </c>
      <c r="AS75" s="106"/>
      <c r="AT75" s="324"/>
      <c r="AU75" s="71"/>
      <c r="AV75" s="67"/>
      <c r="AW75" s="67">
        <f t="shared" si="14"/>
        <v>0</v>
      </c>
      <c r="AX75" s="67">
        <f t="shared" si="15"/>
        <v>0</v>
      </c>
      <c r="AY75" s="325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>
        <v>0</v>
      </c>
      <c r="BX75" s="323"/>
      <c r="BY75" s="75"/>
      <c r="BZ75" s="86"/>
      <c r="CA75" s="67">
        <f t="shared" si="24"/>
        <v>0</v>
      </c>
      <c r="CB75" s="67">
        <f t="shared" si="25"/>
        <v>0</v>
      </c>
      <c r="CC75" s="106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3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3"/>
      <c r="DN75" s="323"/>
      <c r="DO75" s="323"/>
      <c r="DP75" s="323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30"/>
      <c r="HY75" s="330"/>
      <c r="HZ75" s="330"/>
      <c r="IA75" s="67">
        <f t="shared" si="72"/>
        <v>26.29</v>
      </c>
      <c r="IB75" s="67">
        <f t="shared" si="73"/>
        <v>0</v>
      </c>
      <c r="IC75" s="327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8"/>
      <c r="IL75" s="331"/>
      <c r="IM75" s="324">
        <f t="shared" si="77"/>
        <v>0</v>
      </c>
      <c r="IN75" s="324">
        <f t="shared" si="78"/>
        <v>0</v>
      </c>
      <c r="IO75" s="106"/>
      <c r="IP75" s="330"/>
      <c r="IQ75" s="324">
        <f t="shared" si="79"/>
        <v>0</v>
      </c>
      <c r="IR75" s="324">
        <f t="shared" si="80"/>
        <v>0</v>
      </c>
      <c r="IS75" s="326"/>
      <c r="IT75" s="326"/>
      <c r="IU75" s="329">
        <f t="shared" si="88"/>
        <v>0</v>
      </c>
      <c r="IV75" s="136">
        <f t="shared" si="89"/>
        <v>0</v>
      </c>
      <c r="IW75" s="329"/>
      <c r="IX75" s="329"/>
      <c r="IY75" s="329">
        <f t="shared" si="83"/>
        <v>0</v>
      </c>
      <c r="IZ75" s="329">
        <f t="shared" si="84"/>
        <v>0</v>
      </c>
      <c r="JA75" s="136"/>
      <c r="JB75" s="136"/>
      <c r="JC75" s="329">
        <f t="shared" si="85"/>
        <v>0</v>
      </c>
      <c r="JD75" s="329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3"/>
      <c r="F76" s="323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2"/>
      <c r="AC76" s="333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3"/>
      <c r="AP76" s="323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4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5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>
        <v>51.55</v>
      </c>
      <c r="BX76" s="323"/>
      <c r="BY76" s="75"/>
      <c r="BZ76" s="86"/>
      <c r="CA76" s="67">
        <f t="shared" ref="CA76:CA106" si="118">BW76+BY76</f>
        <v>51.55</v>
      </c>
      <c r="CB76" s="67">
        <f t="shared" ref="CB76:CB106" si="119">BX76+BZ76</f>
        <v>0</v>
      </c>
      <c r="CC76" s="106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3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3"/>
      <c r="DN76" s="323"/>
      <c r="DO76" s="323"/>
      <c r="DP76" s="323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30"/>
      <c r="HY76" s="330"/>
      <c r="HZ76" s="330"/>
      <c r="IA76" s="67">
        <f t="shared" ref="IA76:IA106" si="167">HW76</f>
        <v>26.29</v>
      </c>
      <c r="IB76" s="67">
        <f t="shared" ref="IB76:IB106" si="168">HX76</f>
        <v>0</v>
      </c>
      <c r="IC76" s="327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8"/>
      <c r="IL76" s="331"/>
      <c r="IM76" s="324">
        <f t="shared" ref="IM76:IM106" si="172">IK76</f>
        <v>0</v>
      </c>
      <c r="IN76" s="324">
        <f t="shared" ref="IN76:IN106" si="173">IL76</f>
        <v>0</v>
      </c>
      <c r="IO76" s="106"/>
      <c r="IP76" s="330"/>
      <c r="IQ76" s="324">
        <f t="shared" ref="IQ76:IQ106" si="174">IO76</f>
        <v>0</v>
      </c>
      <c r="IR76" s="324">
        <f t="shared" ref="IR76:IR106" si="175">IP76</f>
        <v>0</v>
      </c>
      <c r="IS76" s="326"/>
      <c r="IT76" s="326"/>
      <c r="IU76" s="329">
        <f t="shared" si="88"/>
        <v>0</v>
      </c>
      <c r="IV76" s="136">
        <f t="shared" si="89"/>
        <v>0</v>
      </c>
      <c r="IW76" s="329"/>
      <c r="IX76" s="329"/>
      <c r="IY76" s="329">
        <f t="shared" ref="IY76:IY106" si="176">IW76</f>
        <v>0</v>
      </c>
      <c r="IZ76" s="329">
        <f t="shared" ref="IZ76:IZ106" si="177">IX76</f>
        <v>0</v>
      </c>
      <c r="JA76" s="136"/>
      <c r="JB76" s="136"/>
      <c r="JC76" s="329">
        <f t="shared" ref="JC76:JC106" si="178">JA76</f>
        <v>0</v>
      </c>
      <c r="JD76" s="329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3"/>
      <c r="F77" s="323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2"/>
      <c r="AC77" s="333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3"/>
      <c r="AP77" s="323"/>
      <c r="AQ77" s="67">
        <f t="shared" si="106"/>
        <v>0</v>
      </c>
      <c r="AR77" s="67">
        <f t="shared" si="107"/>
        <v>0</v>
      </c>
      <c r="AS77" s="106"/>
      <c r="AT77" s="324"/>
      <c r="AU77" s="71"/>
      <c r="AV77" s="67"/>
      <c r="AW77" s="67">
        <f t="shared" si="108"/>
        <v>0</v>
      </c>
      <c r="AX77" s="67">
        <f t="shared" si="109"/>
        <v>0</v>
      </c>
      <c r="AY77" s="325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>
        <v>51.55</v>
      </c>
      <c r="BX77" s="323"/>
      <c r="BY77" s="75"/>
      <c r="BZ77" s="86"/>
      <c r="CA77" s="67">
        <f t="shared" si="118"/>
        <v>51.55</v>
      </c>
      <c r="CB77" s="67">
        <f t="shared" si="119"/>
        <v>0</v>
      </c>
      <c r="CC77" s="106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3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3"/>
      <c r="DN77" s="323"/>
      <c r="DO77" s="323"/>
      <c r="DP77" s="323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30"/>
      <c r="HY77" s="330"/>
      <c r="HZ77" s="330"/>
      <c r="IA77" s="67">
        <f t="shared" si="167"/>
        <v>26.29</v>
      </c>
      <c r="IB77" s="67">
        <f t="shared" si="168"/>
        <v>0</v>
      </c>
      <c r="IC77" s="327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8"/>
      <c r="IL77" s="331"/>
      <c r="IM77" s="324">
        <f t="shared" si="172"/>
        <v>0</v>
      </c>
      <c r="IN77" s="324">
        <f t="shared" si="173"/>
        <v>0</v>
      </c>
      <c r="IO77" s="106"/>
      <c r="IP77" s="330"/>
      <c r="IQ77" s="324">
        <f t="shared" si="174"/>
        <v>0</v>
      </c>
      <c r="IR77" s="324">
        <f t="shared" si="175"/>
        <v>0</v>
      </c>
      <c r="IS77" s="326"/>
      <c r="IT77" s="326"/>
      <c r="IU77" s="329">
        <f t="shared" si="88"/>
        <v>0</v>
      </c>
      <c r="IV77" s="136">
        <f t="shared" si="89"/>
        <v>0</v>
      </c>
      <c r="IW77" s="329"/>
      <c r="IX77" s="329"/>
      <c r="IY77" s="329">
        <f t="shared" si="176"/>
        <v>0</v>
      </c>
      <c r="IZ77" s="329">
        <f t="shared" si="177"/>
        <v>0</v>
      </c>
      <c r="JA77" s="136"/>
      <c r="JB77" s="136"/>
      <c r="JC77" s="329">
        <f t="shared" si="178"/>
        <v>0</v>
      </c>
      <c r="JD77" s="329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3"/>
      <c r="F78" s="323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2"/>
      <c r="AC78" s="333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3"/>
      <c r="AP78" s="323"/>
      <c r="AQ78" s="67">
        <f t="shared" si="106"/>
        <v>0</v>
      </c>
      <c r="AR78" s="67">
        <f t="shared" si="107"/>
        <v>0</v>
      </c>
      <c r="AS78" s="106"/>
      <c r="AT78" s="324"/>
      <c r="AU78" s="71"/>
      <c r="AV78" s="67"/>
      <c r="AW78" s="67">
        <f t="shared" si="108"/>
        <v>0</v>
      </c>
      <c r="AX78" s="67">
        <f t="shared" si="109"/>
        <v>0</v>
      </c>
      <c r="AY78" s="325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>
        <v>51.55</v>
      </c>
      <c r="BX78" s="323"/>
      <c r="BY78" s="75"/>
      <c r="BZ78" s="86"/>
      <c r="CA78" s="67">
        <f t="shared" si="118"/>
        <v>51.55</v>
      </c>
      <c r="CB78" s="67">
        <f t="shared" si="119"/>
        <v>0</v>
      </c>
      <c r="CC78" s="106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3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3"/>
      <c r="DN78" s="323"/>
      <c r="DO78" s="323"/>
      <c r="DP78" s="323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30"/>
      <c r="HY78" s="330"/>
      <c r="HZ78" s="330"/>
      <c r="IA78" s="67">
        <f t="shared" si="167"/>
        <v>26.29</v>
      </c>
      <c r="IB78" s="67">
        <f t="shared" si="168"/>
        <v>0</v>
      </c>
      <c r="IC78" s="327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8"/>
      <c r="IL78" s="331"/>
      <c r="IM78" s="324">
        <f t="shared" si="172"/>
        <v>0</v>
      </c>
      <c r="IN78" s="324">
        <f t="shared" si="173"/>
        <v>0</v>
      </c>
      <c r="IO78" s="106"/>
      <c r="IP78" s="330"/>
      <c r="IQ78" s="324">
        <f t="shared" si="174"/>
        <v>0</v>
      </c>
      <c r="IR78" s="324">
        <f t="shared" si="175"/>
        <v>0</v>
      </c>
      <c r="IS78" s="326"/>
      <c r="IT78" s="326"/>
      <c r="IU78" s="329">
        <f t="shared" si="88"/>
        <v>0</v>
      </c>
      <c r="IV78" s="136">
        <f t="shared" si="89"/>
        <v>0</v>
      </c>
      <c r="IW78" s="329"/>
      <c r="IX78" s="329"/>
      <c r="IY78" s="329">
        <f t="shared" si="176"/>
        <v>0</v>
      </c>
      <c r="IZ78" s="329">
        <f t="shared" si="177"/>
        <v>0</v>
      </c>
      <c r="JA78" s="136"/>
      <c r="JB78" s="136"/>
      <c r="JC78" s="329">
        <f t="shared" si="178"/>
        <v>0</v>
      </c>
      <c r="JD78" s="329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3"/>
      <c r="F79" s="323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2"/>
      <c r="AC79" s="333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3"/>
      <c r="AP79" s="323"/>
      <c r="AQ79" s="67">
        <f t="shared" si="106"/>
        <v>0</v>
      </c>
      <c r="AR79" s="67">
        <f t="shared" si="107"/>
        <v>0</v>
      </c>
      <c r="AS79" s="106"/>
      <c r="AT79" s="324"/>
      <c r="AU79" s="71"/>
      <c r="AV79" s="67"/>
      <c r="AW79" s="67">
        <f t="shared" si="108"/>
        <v>0</v>
      </c>
      <c r="AX79" s="67">
        <f t="shared" si="109"/>
        <v>0</v>
      </c>
      <c r="AY79" s="325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>
        <v>51.55</v>
      </c>
      <c r="BX79" s="323"/>
      <c r="BY79" s="75"/>
      <c r="BZ79" s="86"/>
      <c r="CA79" s="67">
        <f t="shared" si="118"/>
        <v>51.55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3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3"/>
      <c r="DN79" s="323"/>
      <c r="DO79" s="323"/>
      <c r="DP79" s="323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30"/>
      <c r="HY79" s="330"/>
      <c r="HZ79" s="330"/>
      <c r="IA79" s="67">
        <f t="shared" si="167"/>
        <v>26.29</v>
      </c>
      <c r="IB79" s="67">
        <f t="shared" si="168"/>
        <v>0</v>
      </c>
      <c r="IC79" s="327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8"/>
      <c r="IL79" s="331"/>
      <c r="IM79" s="324">
        <f t="shared" si="172"/>
        <v>0</v>
      </c>
      <c r="IN79" s="324">
        <f t="shared" si="173"/>
        <v>0</v>
      </c>
      <c r="IO79" s="106"/>
      <c r="IP79" s="330"/>
      <c r="IQ79" s="324">
        <f t="shared" si="174"/>
        <v>0</v>
      </c>
      <c r="IR79" s="324">
        <f t="shared" si="175"/>
        <v>0</v>
      </c>
      <c r="IS79" s="326"/>
      <c r="IT79" s="326"/>
      <c r="IU79" s="329">
        <f t="shared" si="88"/>
        <v>0</v>
      </c>
      <c r="IV79" s="136">
        <f t="shared" si="89"/>
        <v>0</v>
      </c>
      <c r="IW79" s="329"/>
      <c r="IX79" s="329"/>
      <c r="IY79" s="329">
        <f t="shared" si="176"/>
        <v>0</v>
      </c>
      <c r="IZ79" s="329">
        <f t="shared" si="177"/>
        <v>0</v>
      </c>
      <c r="JA79" s="136"/>
      <c r="JB79" s="136"/>
      <c r="JC79" s="329">
        <f t="shared" si="178"/>
        <v>0</v>
      </c>
      <c r="JD79" s="329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3"/>
      <c r="F80" s="323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2"/>
      <c r="AC80" s="333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3"/>
      <c r="AP80" s="323"/>
      <c r="AQ80" s="67">
        <f t="shared" si="106"/>
        <v>0</v>
      </c>
      <c r="AR80" s="67">
        <f t="shared" si="107"/>
        <v>0</v>
      </c>
      <c r="AS80" s="106"/>
      <c r="AT80" s="324"/>
      <c r="AU80" s="71"/>
      <c r="AV80" s="67"/>
      <c r="AW80" s="67">
        <f t="shared" si="108"/>
        <v>0</v>
      </c>
      <c r="AX80" s="67">
        <f t="shared" si="109"/>
        <v>0</v>
      </c>
      <c r="AY80" s="325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>
        <v>51.55</v>
      </c>
      <c r="BX80" s="323"/>
      <c r="BY80" s="75"/>
      <c r="BZ80" s="86"/>
      <c r="CA80" s="67">
        <f t="shared" si="118"/>
        <v>51.55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3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3"/>
      <c r="DN80" s="323"/>
      <c r="DO80" s="323"/>
      <c r="DP80" s="323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30"/>
      <c r="HY80" s="330"/>
      <c r="HZ80" s="330"/>
      <c r="IA80" s="67">
        <f t="shared" si="167"/>
        <v>26.29</v>
      </c>
      <c r="IB80" s="67">
        <f t="shared" si="168"/>
        <v>0</v>
      </c>
      <c r="IC80" s="327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8"/>
      <c r="IL80" s="331"/>
      <c r="IM80" s="324">
        <f t="shared" si="172"/>
        <v>0</v>
      </c>
      <c r="IN80" s="324">
        <f t="shared" si="173"/>
        <v>0</v>
      </c>
      <c r="IO80" s="106"/>
      <c r="IP80" s="330"/>
      <c r="IQ80" s="324">
        <f t="shared" si="174"/>
        <v>0</v>
      </c>
      <c r="IR80" s="324">
        <f t="shared" si="175"/>
        <v>0</v>
      </c>
      <c r="IS80" s="326"/>
      <c r="IT80" s="326"/>
      <c r="IU80" s="329">
        <f t="shared" si="88"/>
        <v>0</v>
      </c>
      <c r="IV80" s="136">
        <f t="shared" si="89"/>
        <v>0</v>
      </c>
      <c r="IW80" s="329"/>
      <c r="IX80" s="329"/>
      <c r="IY80" s="329">
        <f t="shared" si="176"/>
        <v>0</v>
      </c>
      <c r="IZ80" s="329">
        <f t="shared" si="177"/>
        <v>0</v>
      </c>
      <c r="JA80" s="136"/>
      <c r="JB80" s="136"/>
      <c r="JC80" s="329">
        <f t="shared" si="178"/>
        <v>0</v>
      </c>
      <c r="JD80" s="329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3"/>
      <c r="F81" s="323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2"/>
      <c r="AC81" s="333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3"/>
      <c r="AP81" s="323"/>
      <c r="AQ81" s="67">
        <f t="shared" si="106"/>
        <v>0</v>
      </c>
      <c r="AR81" s="67">
        <f t="shared" si="107"/>
        <v>0</v>
      </c>
      <c r="AS81" s="106"/>
      <c r="AT81" s="324"/>
      <c r="AU81" s="71"/>
      <c r="AV81" s="67"/>
      <c r="AW81" s="67">
        <f t="shared" si="108"/>
        <v>0</v>
      </c>
      <c r="AX81" s="67">
        <f t="shared" si="109"/>
        <v>0</v>
      </c>
      <c r="AY81" s="325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>
        <v>51.55</v>
      </c>
      <c r="BX81" s="323"/>
      <c r="BY81" s="75"/>
      <c r="BZ81" s="86"/>
      <c r="CA81" s="67">
        <f t="shared" si="118"/>
        <v>51.55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3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3"/>
      <c r="DN81" s="323"/>
      <c r="DO81" s="323"/>
      <c r="DP81" s="323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30"/>
      <c r="HY81" s="330"/>
      <c r="HZ81" s="330"/>
      <c r="IA81" s="67">
        <f t="shared" si="167"/>
        <v>26.29</v>
      </c>
      <c r="IB81" s="67">
        <f t="shared" si="168"/>
        <v>0</v>
      </c>
      <c r="IC81" s="327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8"/>
      <c r="IL81" s="331"/>
      <c r="IM81" s="324">
        <f t="shared" si="172"/>
        <v>0</v>
      </c>
      <c r="IN81" s="324">
        <f t="shared" si="173"/>
        <v>0</v>
      </c>
      <c r="IO81" s="106"/>
      <c r="IP81" s="330"/>
      <c r="IQ81" s="324">
        <f t="shared" si="174"/>
        <v>0</v>
      </c>
      <c r="IR81" s="324">
        <f t="shared" si="175"/>
        <v>0</v>
      </c>
      <c r="IS81" s="326"/>
      <c r="IT81" s="326"/>
      <c r="IU81" s="329">
        <f t="shared" si="88"/>
        <v>0</v>
      </c>
      <c r="IV81" s="136">
        <f t="shared" si="89"/>
        <v>0</v>
      </c>
      <c r="IW81" s="329"/>
      <c r="IX81" s="329"/>
      <c r="IY81" s="329">
        <f t="shared" si="176"/>
        <v>0</v>
      </c>
      <c r="IZ81" s="329">
        <f t="shared" si="177"/>
        <v>0</v>
      </c>
      <c r="JA81" s="136"/>
      <c r="JB81" s="136"/>
      <c r="JC81" s="329">
        <f t="shared" si="178"/>
        <v>0</v>
      </c>
      <c r="JD81" s="329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3"/>
      <c r="F82" s="323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2"/>
      <c r="AC82" s="333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3"/>
      <c r="AP82" s="323"/>
      <c r="AQ82" s="67">
        <f t="shared" si="106"/>
        <v>0</v>
      </c>
      <c r="AR82" s="67">
        <f t="shared" si="107"/>
        <v>0</v>
      </c>
      <c r="AS82" s="106"/>
      <c r="AT82" s="324"/>
      <c r="AU82" s="71"/>
      <c r="AV82" s="67"/>
      <c r="AW82" s="67">
        <f t="shared" si="108"/>
        <v>0</v>
      </c>
      <c r="AX82" s="67">
        <f t="shared" si="109"/>
        <v>0</v>
      </c>
      <c r="AY82" s="325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>
        <v>51.55</v>
      </c>
      <c r="BX82" s="323"/>
      <c r="BY82" s="75"/>
      <c r="BZ82" s="86"/>
      <c r="CA82" s="67">
        <f t="shared" si="118"/>
        <v>51.55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3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3"/>
      <c r="DN82" s="323"/>
      <c r="DO82" s="323"/>
      <c r="DP82" s="323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30"/>
      <c r="HY82" s="330"/>
      <c r="HZ82" s="330"/>
      <c r="IA82" s="67">
        <f t="shared" si="167"/>
        <v>26.29</v>
      </c>
      <c r="IB82" s="67">
        <f t="shared" si="168"/>
        <v>0</v>
      </c>
      <c r="IC82" s="327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8"/>
      <c r="IL82" s="331"/>
      <c r="IM82" s="324">
        <f t="shared" si="172"/>
        <v>0</v>
      </c>
      <c r="IN82" s="324">
        <f t="shared" si="173"/>
        <v>0</v>
      </c>
      <c r="IO82" s="106"/>
      <c r="IP82" s="330"/>
      <c r="IQ82" s="324">
        <f t="shared" si="174"/>
        <v>0</v>
      </c>
      <c r="IR82" s="324">
        <f t="shared" si="175"/>
        <v>0</v>
      </c>
      <c r="IS82" s="326"/>
      <c r="IT82" s="326"/>
      <c r="IU82" s="329">
        <f t="shared" si="88"/>
        <v>0</v>
      </c>
      <c r="IV82" s="136">
        <f t="shared" si="89"/>
        <v>0</v>
      </c>
      <c r="IW82" s="329"/>
      <c r="IX82" s="329"/>
      <c r="IY82" s="329">
        <f t="shared" si="176"/>
        <v>0</v>
      </c>
      <c r="IZ82" s="329">
        <f t="shared" si="177"/>
        <v>0</v>
      </c>
      <c r="JA82" s="136"/>
      <c r="JB82" s="136"/>
      <c r="JC82" s="329">
        <f t="shared" si="178"/>
        <v>0</v>
      </c>
      <c r="JD82" s="329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3"/>
      <c r="F83" s="323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2"/>
      <c r="AC83" s="333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3"/>
      <c r="AP83" s="323"/>
      <c r="AQ83" s="67">
        <f t="shared" si="106"/>
        <v>0</v>
      </c>
      <c r="AR83" s="67">
        <f t="shared" si="107"/>
        <v>0</v>
      </c>
      <c r="AS83" s="106"/>
      <c r="AT83" s="324"/>
      <c r="AU83" s="71"/>
      <c r="AV83" s="67"/>
      <c r="AW83" s="67">
        <f t="shared" si="108"/>
        <v>0</v>
      </c>
      <c r="AX83" s="67">
        <f t="shared" si="109"/>
        <v>0</v>
      </c>
      <c r="AY83" s="325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>
        <v>51.55</v>
      </c>
      <c r="BX83" s="323"/>
      <c r="BY83" s="75"/>
      <c r="BZ83" s="86"/>
      <c r="CA83" s="67">
        <f t="shared" si="118"/>
        <v>51.55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3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3"/>
      <c r="DN83" s="323"/>
      <c r="DO83" s="323"/>
      <c r="DP83" s="323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30"/>
      <c r="HY83" s="330"/>
      <c r="HZ83" s="330"/>
      <c r="IA83" s="67">
        <f t="shared" si="167"/>
        <v>0</v>
      </c>
      <c r="IB83" s="67">
        <f t="shared" si="168"/>
        <v>0</v>
      </c>
      <c r="IC83" s="327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8"/>
      <c r="IL83" s="331"/>
      <c r="IM83" s="324">
        <f t="shared" si="172"/>
        <v>0</v>
      </c>
      <c r="IN83" s="324">
        <f t="shared" si="173"/>
        <v>0</v>
      </c>
      <c r="IO83" s="106"/>
      <c r="IP83" s="330"/>
      <c r="IQ83" s="324">
        <f t="shared" si="174"/>
        <v>0</v>
      </c>
      <c r="IR83" s="324">
        <f t="shared" si="175"/>
        <v>0</v>
      </c>
      <c r="IS83" s="326"/>
      <c r="IT83" s="326"/>
      <c r="IU83" s="329">
        <f t="shared" si="88"/>
        <v>0</v>
      </c>
      <c r="IV83" s="136">
        <f t="shared" si="89"/>
        <v>0</v>
      </c>
      <c r="IW83" s="329"/>
      <c r="IX83" s="329"/>
      <c r="IY83" s="329">
        <f t="shared" si="176"/>
        <v>0</v>
      </c>
      <c r="IZ83" s="329">
        <f t="shared" si="177"/>
        <v>0</v>
      </c>
      <c r="JA83" s="136"/>
      <c r="JB83" s="136"/>
      <c r="JC83" s="329">
        <f t="shared" si="178"/>
        <v>0</v>
      </c>
      <c r="JD83" s="329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3"/>
      <c r="F84" s="323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2"/>
      <c r="AC84" s="333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3"/>
      <c r="AP84" s="323"/>
      <c r="AQ84" s="67">
        <f t="shared" si="106"/>
        <v>0</v>
      </c>
      <c r="AR84" s="67">
        <f t="shared" si="107"/>
        <v>0</v>
      </c>
      <c r="AS84" s="106"/>
      <c r="AT84" s="324"/>
      <c r="AU84" s="71"/>
      <c r="AV84" s="67"/>
      <c r="AW84" s="67">
        <f t="shared" si="108"/>
        <v>0</v>
      </c>
      <c r="AX84" s="67">
        <f t="shared" si="109"/>
        <v>0</v>
      </c>
      <c r="AY84" s="325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>
        <v>51.55</v>
      </c>
      <c r="BX84" s="323"/>
      <c r="BY84" s="75"/>
      <c r="BZ84" s="86"/>
      <c r="CA84" s="67">
        <f t="shared" si="118"/>
        <v>51.55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3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3"/>
      <c r="DN84" s="323"/>
      <c r="DO84" s="323"/>
      <c r="DP84" s="323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30"/>
      <c r="HY84" s="330"/>
      <c r="HZ84" s="330"/>
      <c r="IA84" s="67">
        <f t="shared" si="167"/>
        <v>0</v>
      </c>
      <c r="IB84" s="67">
        <f t="shared" si="168"/>
        <v>0</v>
      </c>
      <c r="IC84" s="327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8"/>
      <c r="IL84" s="331"/>
      <c r="IM84" s="324">
        <f t="shared" si="172"/>
        <v>0</v>
      </c>
      <c r="IN84" s="324">
        <f t="shared" si="173"/>
        <v>0</v>
      </c>
      <c r="IO84" s="106"/>
      <c r="IP84" s="330"/>
      <c r="IQ84" s="324">
        <f t="shared" si="174"/>
        <v>0</v>
      </c>
      <c r="IR84" s="324">
        <f t="shared" si="175"/>
        <v>0</v>
      </c>
      <c r="IS84" s="326"/>
      <c r="IT84" s="326"/>
      <c r="IU84" s="329">
        <f t="shared" si="88"/>
        <v>0</v>
      </c>
      <c r="IV84" s="136">
        <f t="shared" si="89"/>
        <v>0</v>
      </c>
      <c r="IW84" s="329"/>
      <c r="IX84" s="329"/>
      <c r="IY84" s="329">
        <f t="shared" si="176"/>
        <v>0</v>
      </c>
      <c r="IZ84" s="329">
        <f t="shared" si="177"/>
        <v>0</v>
      </c>
      <c r="JA84" s="136"/>
      <c r="JB84" s="136"/>
      <c r="JC84" s="329">
        <f t="shared" si="178"/>
        <v>0</v>
      </c>
      <c r="JD84" s="329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3"/>
      <c r="F85" s="323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2"/>
      <c r="AC85" s="333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3"/>
      <c r="AP85" s="323"/>
      <c r="AQ85" s="67">
        <f t="shared" si="106"/>
        <v>0</v>
      </c>
      <c r="AR85" s="67">
        <f t="shared" si="107"/>
        <v>0</v>
      </c>
      <c r="AS85" s="106"/>
      <c r="AT85" s="324"/>
      <c r="AU85" s="71"/>
      <c r="AV85" s="67"/>
      <c r="AW85" s="67">
        <f t="shared" si="108"/>
        <v>0</v>
      </c>
      <c r="AX85" s="67">
        <f t="shared" si="109"/>
        <v>0</v>
      </c>
      <c r="AY85" s="325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>
        <v>51.55</v>
      </c>
      <c r="BX85" s="323"/>
      <c r="BY85" s="75"/>
      <c r="BZ85" s="86"/>
      <c r="CA85" s="67">
        <f t="shared" si="118"/>
        <v>51.55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3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3"/>
      <c r="DN85" s="323"/>
      <c r="DO85" s="323"/>
      <c r="DP85" s="323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30"/>
      <c r="HY85" s="330"/>
      <c r="HZ85" s="330"/>
      <c r="IA85" s="67">
        <f t="shared" si="167"/>
        <v>0</v>
      </c>
      <c r="IB85" s="67">
        <f t="shared" si="168"/>
        <v>0</v>
      </c>
      <c r="IC85" s="327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8"/>
      <c r="IL85" s="331"/>
      <c r="IM85" s="324">
        <f t="shared" si="172"/>
        <v>0</v>
      </c>
      <c r="IN85" s="324">
        <f t="shared" si="173"/>
        <v>0</v>
      </c>
      <c r="IO85" s="106"/>
      <c r="IP85" s="330"/>
      <c r="IQ85" s="324">
        <f t="shared" si="174"/>
        <v>0</v>
      </c>
      <c r="IR85" s="324">
        <f t="shared" si="175"/>
        <v>0</v>
      </c>
      <c r="IS85" s="326"/>
      <c r="IT85" s="326"/>
      <c r="IU85" s="329">
        <f t="shared" ref="IU85:IU106" si="180">IS85</f>
        <v>0</v>
      </c>
      <c r="IV85" s="136">
        <f t="shared" ref="IV85:IV106" si="181">IT85</f>
        <v>0</v>
      </c>
      <c r="IW85" s="329"/>
      <c r="IX85" s="329"/>
      <c r="IY85" s="329">
        <f t="shared" si="176"/>
        <v>0</v>
      </c>
      <c r="IZ85" s="329">
        <f t="shared" si="177"/>
        <v>0</v>
      </c>
      <c r="JA85" s="136"/>
      <c r="JB85" s="136"/>
      <c r="JC85" s="329">
        <f t="shared" si="178"/>
        <v>0</v>
      </c>
      <c r="JD85" s="329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3"/>
      <c r="F86" s="323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2"/>
      <c r="AC86" s="333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3"/>
      <c r="AP86" s="323"/>
      <c r="AQ86" s="67">
        <f t="shared" si="106"/>
        <v>0</v>
      </c>
      <c r="AR86" s="67">
        <f t="shared" si="107"/>
        <v>0</v>
      </c>
      <c r="AS86" s="106"/>
      <c r="AT86" s="324"/>
      <c r="AU86" s="71"/>
      <c r="AV86" s="67"/>
      <c r="AW86" s="67">
        <f t="shared" si="108"/>
        <v>0</v>
      </c>
      <c r="AX86" s="67">
        <f t="shared" si="109"/>
        <v>0</v>
      </c>
      <c r="AY86" s="325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>
        <v>51.55</v>
      </c>
      <c r="BX86" s="323"/>
      <c r="BY86" s="75"/>
      <c r="BZ86" s="86"/>
      <c r="CA86" s="67">
        <f t="shared" si="118"/>
        <v>51.55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3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3"/>
      <c r="DN86" s="323"/>
      <c r="DO86" s="323"/>
      <c r="DP86" s="323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30"/>
      <c r="HY86" s="330"/>
      <c r="HZ86" s="330"/>
      <c r="IA86" s="67">
        <f t="shared" si="167"/>
        <v>0</v>
      </c>
      <c r="IB86" s="67">
        <f t="shared" si="168"/>
        <v>0</v>
      </c>
      <c r="IC86" s="327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8"/>
      <c r="IL86" s="331"/>
      <c r="IM86" s="324">
        <f t="shared" si="172"/>
        <v>0</v>
      </c>
      <c r="IN86" s="324">
        <f t="shared" si="173"/>
        <v>0</v>
      </c>
      <c r="IO86" s="106"/>
      <c r="IP86" s="330"/>
      <c r="IQ86" s="324">
        <f t="shared" si="174"/>
        <v>0</v>
      </c>
      <c r="IR86" s="324">
        <f t="shared" si="175"/>
        <v>0</v>
      </c>
      <c r="IS86" s="326"/>
      <c r="IT86" s="326"/>
      <c r="IU86" s="329">
        <f t="shared" si="180"/>
        <v>0</v>
      </c>
      <c r="IV86" s="136">
        <f t="shared" si="181"/>
        <v>0</v>
      </c>
      <c r="IW86" s="329"/>
      <c r="IX86" s="329"/>
      <c r="IY86" s="329">
        <f t="shared" si="176"/>
        <v>0</v>
      </c>
      <c r="IZ86" s="329">
        <f t="shared" si="177"/>
        <v>0</v>
      </c>
      <c r="JA86" s="136"/>
      <c r="JB86" s="136"/>
      <c r="JC86" s="329">
        <f t="shared" si="178"/>
        <v>0</v>
      </c>
      <c r="JD86" s="329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3"/>
      <c r="F87" s="323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2"/>
      <c r="AC87" s="333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3"/>
      <c r="AP87" s="323"/>
      <c r="AQ87" s="67">
        <f t="shared" si="106"/>
        <v>0</v>
      </c>
      <c r="AR87" s="67">
        <f t="shared" si="107"/>
        <v>0</v>
      </c>
      <c r="AS87" s="106"/>
      <c r="AT87" s="324"/>
      <c r="AU87" s="71"/>
      <c r="AV87" s="67"/>
      <c r="AW87" s="67">
        <f t="shared" si="108"/>
        <v>0</v>
      </c>
      <c r="AX87" s="67">
        <f t="shared" si="109"/>
        <v>0</v>
      </c>
      <c r="AY87" s="325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>
        <v>51.55</v>
      </c>
      <c r="BX87" s="323"/>
      <c r="BY87" s="75"/>
      <c r="BZ87" s="86"/>
      <c r="CA87" s="67">
        <f t="shared" si="118"/>
        <v>51.55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3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3"/>
      <c r="DN87" s="323"/>
      <c r="DO87" s="323"/>
      <c r="DP87" s="323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30"/>
      <c r="HY87" s="330"/>
      <c r="HZ87" s="330"/>
      <c r="IA87" s="67">
        <f t="shared" si="167"/>
        <v>0</v>
      </c>
      <c r="IB87" s="67">
        <f t="shared" si="168"/>
        <v>0</v>
      </c>
      <c r="IC87" s="327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8"/>
      <c r="IL87" s="331"/>
      <c r="IM87" s="324">
        <f t="shared" si="172"/>
        <v>0</v>
      </c>
      <c r="IN87" s="324">
        <f t="shared" si="173"/>
        <v>0</v>
      </c>
      <c r="IO87" s="106"/>
      <c r="IP87" s="330"/>
      <c r="IQ87" s="324">
        <f t="shared" si="174"/>
        <v>0</v>
      </c>
      <c r="IR87" s="324">
        <f t="shared" si="175"/>
        <v>0</v>
      </c>
      <c r="IS87" s="326"/>
      <c r="IT87" s="326"/>
      <c r="IU87" s="329">
        <f t="shared" si="180"/>
        <v>0</v>
      </c>
      <c r="IV87" s="136">
        <f t="shared" si="181"/>
        <v>0</v>
      </c>
      <c r="IW87" s="329"/>
      <c r="IX87" s="329"/>
      <c r="IY87" s="329">
        <f t="shared" si="176"/>
        <v>0</v>
      </c>
      <c r="IZ87" s="329">
        <f t="shared" si="177"/>
        <v>0</v>
      </c>
      <c r="JA87" s="136"/>
      <c r="JB87" s="136"/>
      <c r="JC87" s="329">
        <f t="shared" si="178"/>
        <v>0</v>
      </c>
      <c r="JD87" s="329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3"/>
      <c r="F88" s="323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2"/>
      <c r="AC88" s="333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3"/>
      <c r="AP88" s="323"/>
      <c r="AQ88" s="67">
        <f t="shared" si="106"/>
        <v>0</v>
      </c>
      <c r="AR88" s="67">
        <f t="shared" si="107"/>
        <v>0</v>
      </c>
      <c r="AS88" s="106"/>
      <c r="AT88" s="324"/>
      <c r="AU88" s="71"/>
      <c r="AV88" s="67"/>
      <c r="AW88" s="67">
        <f t="shared" si="108"/>
        <v>0</v>
      </c>
      <c r="AX88" s="67">
        <f t="shared" si="109"/>
        <v>0</v>
      </c>
      <c r="AY88" s="325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>
        <v>51.55</v>
      </c>
      <c r="BX88" s="323"/>
      <c r="BY88" s="75"/>
      <c r="BZ88" s="86"/>
      <c r="CA88" s="67">
        <f t="shared" si="118"/>
        <v>51.55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3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3"/>
      <c r="DN88" s="323"/>
      <c r="DO88" s="323"/>
      <c r="DP88" s="323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30"/>
      <c r="HY88" s="330"/>
      <c r="HZ88" s="330"/>
      <c r="IA88" s="67">
        <f t="shared" si="167"/>
        <v>0</v>
      </c>
      <c r="IB88" s="67">
        <f t="shared" si="168"/>
        <v>0</v>
      </c>
      <c r="IC88" s="327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8"/>
      <c r="IL88" s="331"/>
      <c r="IM88" s="324">
        <f t="shared" si="172"/>
        <v>0</v>
      </c>
      <c r="IN88" s="324">
        <f t="shared" si="173"/>
        <v>0</v>
      </c>
      <c r="IO88" s="106"/>
      <c r="IP88" s="330"/>
      <c r="IQ88" s="324">
        <f t="shared" si="174"/>
        <v>0</v>
      </c>
      <c r="IR88" s="324">
        <f t="shared" si="175"/>
        <v>0</v>
      </c>
      <c r="IS88" s="326"/>
      <c r="IT88" s="326"/>
      <c r="IU88" s="329">
        <f t="shared" si="180"/>
        <v>0</v>
      </c>
      <c r="IV88" s="136">
        <f t="shared" si="181"/>
        <v>0</v>
      </c>
      <c r="IW88" s="329"/>
      <c r="IX88" s="329"/>
      <c r="IY88" s="329">
        <f t="shared" si="176"/>
        <v>0</v>
      </c>
      <c r="IZ88" s="329">
        <f t="shared" si="177"/>
        <v>0</v>
      </c>
      <c r="JA88" s="136"/>
      <c r="JB88" s="136"/>
      <c r="JC88" s="329">
        <f t="shared" si="178"/>
        <v>0</v>
      </c>
      <c r="JD88" s="329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3"/>
      <c r="F89" s="323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2"/>
      <c r="AC89" s="333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3"/>
      <c r="AP89" s="323"/>
      <c r="AQ89" s="67">
        <f t="shared" si="106"/>
        <v>0</v>
      </c>
      <c r="AR89" s="67">
        <f t="shared" si="107"/>
        <v>0</v>
      </c>
      <c r="AS89" s="106"/>
      <c r="AT89" s="324"/>
      <c r="AU89" s="71"/>
      <c r="AV89" s="67"/>
      <c r="AW89" s="67">
        <f t="shared" si="108"/>
        <v>0</v>
      </c>
      <c r="AX89" s="67">
        <f t="shared" si="109"/>
        <v>0</v>
      </c>
      <c r="AY89" s="325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>
        <v>51.55</v>
      </c>
      <c r="BX89" s="323"/>
      <c r="BY89" s="75"/>
      <c r="BZ89" s="86"/>
      <c r="CA89" s="67">
        <f t="shared" si="118"/>
        <v>51.55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3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3"/>
      <c r="DN89" s="323"/>
      <c r="DO89" s="323"/>
      <c r="DP89" s="323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30"/>
      <c r="HY89" s="330"/>
      <c r="HZ89" s="330"/>
      <c r="IA89" s="67">
        <f t="shared" si="167"/>
        <v>0</v>
      </c>
      <c r="IB89" s="67">
        <f t="shared" si="168"/>
        <v>0</v>
      </c>
      <c r="IC89" s="327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8"/>
      <c r="IL89" s="331"/>
      <c r="IM89" s="324">
        <f t="shared" si="172"/>
        <v>0</v>
      </c>
      <c r="IN89" s="324">
        <f t="shared" si="173"/>
        <v>0</v>
      </c>
      <c r="IO89" s="106"/>
      <c r="IP89" s="330"/>
      <c r="IQ89" s="324">
        <f t="shared" si="174"/>
        <v>0</v>
      </c>
      <c r="IR89" s="324">
        <f t="shared" si="175"/>
        <v>0</v>
      </c>
      <c r="IS89" s="326"/>
      <c r="IT89" s="326"/>
      <c r="IU89" s="329">
        <f t="shared" si="180"/>
        <v>0</v>
      </c>
      <c r="IV89" s="136">
        <f t="shared" si="181"/>
        <v>0</v>
      </c>
      <c r="IW89" s="329"/>
      <c r="IX89" s="329"/>
      <c r="IY89" s="329">
        <f t="shared" si="176"/>
        <v>0</v>
      </c>
      <c r="IZ89" s="329">
        <f t="shared" si="177"/>
        <v>0</v>
      </c>
      <c r="JA89" s="136"/>
      <c r="JB89" s="136"/>
      <c r="JC89" s="329">
        <f t="shared" si="178"/>
        <v>0</v>
      </c>
      <c r="JD89" s="329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3"/>
      <c r="F90" s="323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2"/>
      <c r="AC90" s="333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3"/>
      <c r="AP90" s="323"/>
      <c r="AQ90" s="67">
        <f t="shared" si="106"/>
        <v>0</v>
      </c>
      <c r="AR90" s="67">
        <f t="shared" si="107"/>
        <v>0</v>
      </c>
      <c r="AS90" s="106"/>
      <c r="AT90" s="324"/>
      <c r="AU90" s="71"/>
      <c r="AV90" s="67"/>
      <c r="AW90" s="67">
        <f t="shared" si="108"/>
        <v>0</v>
      </c>
      <c r="AX90" s="67">
        <f t="shared" si="109"/>
        <v>0</v>
      </c>
      <c r="AY90" s="325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>
        <v>51.55</v>
      </c>
      <c r="BX90" s="323"/>
      <c r="BY90" s="75"/>
      <c r="BZ90" s="86"/>
      <c r="CA90" s="67">
        <f t="shared" si="118"/>
        <v>51.55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3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3"/>
      <c r="DN90" s="323"/>
      <c r="DO90" s="323"/>
      <c r="DP90" s="323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30"/>
      <c r="HY90" s="330"/>
      <c r="HZ90" s="330"/>
      <c r="IA90" s="67">
        <f t="shared" si="167"/>
        <v>0</v>
      </c>
      <c r="IB90" s="67">
        <f t="shared" si="168"/>
        <v>0</v>
      </c>
      <c r="IC90" s="327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8"/>
      <c r="IL90" s="331"/>
      <c r="IM90" s="324">
        <f t="shared" si="172"/>
        <v>0</v>
      </c>
      <c r="IN90" s="324">
        <f t="shared" si="173"/>
        <v>0</v>
      </c>
      <c r="IO90" s="106"/>
      <c r="IP90" s="330"/>
      <c r="IQ90" s="324">
        <f t="shared" si="174"/>
        <v>0</v>
      </c>
      <c r="IR90" s="324">
        <f t="shared" si="175"/>
        <v>0</v>
      </c>
      <c r="IS90" s="326"/>
      <c r="IT90" s="326"/>
      <c r="IU90" s="329">
        <f t="shared" si="180"/>
        <v>0</v>
      </c>
      <c r="IV90" s="136">
        <f t="shared" si="181"/>
        <v>0</v>
      </c>
      <c r="IW90" s="329"/>
      <c r="IX90" s="329"/>
      <c r="IY90" s="329">
        <f t="shared" si="176"/>
        <v>0</v>
      </c>
      <c r="IZ90" s="329">
        <f t="shared" si="177"/>
        <v>0</v>
      </c>
      <c r="JA90" s="136"/>
      <c r="JB90" s="136"/>
      <c r="JC90" s="329">
        <f t="shared" si="178"/>
        <v>0</v>
      </c>
      <c r="JD90" s="329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3"/>
      <c r="F91" s="323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2"/>
      <c r="AC91" s="333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3"/>
      <c r="AP91" s="323"/>
      <c r="AQ91" s="67">
        <f t="shared" si="106"/>
        <v>0</v>
      </c>
      <c r="AR91" s="67">
        <f t="shared" si="107"/>
        <v>0</v>
      </c>
      <c r="AS91" s="106"/>
      <c r="AT91" s="324"/>
      <c r="AU91" s="71"/>
      <c r="AV91" s="67"/>
      <c r="AW91" s="67">
        <f t="shared" si="108"/>
        <v>0</v>
      </c>
      <c r="AX91" s="67">
        <f t="shared" si="109"/>
        <v>0</v>
      </c>
      <c r="AY91" s="325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>
        <v>51.55</v>
      </c>
      <c r="BX91" s="323"/>
      <c r="BY91" s="75"/>
      <c r="BZ91" s="86"/>
      <c r="CA91" s="67">
        <f t="shared" si="118"/>
        <v>51.55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3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3"/>
      <c r="DN91" s="323"/>
      <c r="DO91" s="323"/>
      <c r="DP91" s="323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30"/>
      <c r="HY91" s="330"/>
      <c r="HZ91" s="330"/>
      <c r="IA91" s="67">
        <f t="shared" si="167"/>
        <v>0</v>
      </c>
      <c r="IB91" s="67">
        <f t="shared" si="168"/>
        <v>0</v>
      </c>
      <c r="IC91" s="327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8"/>
      <c r="IL91" s="331"/>
      <c r="IM91" s="324">
        <f t="shared" si="172"/>
        <v>0</v>
      </c>
      <c r="IN91" s="324">
        <f t="shared" si="173"/>
        <v>0</v>
      </c>
      <c r="IO91" s="106"/>
      <c r="IP91" s="330"/>
      <c r="IQ91" s="324">
        <f t="shared" si="174"/>
        <v>0</v>
      </c>
      <c r="IR91" s="324">
        <f t="shared" si="175"/>
        <v>0</v>
      </c>
      <c r="IS91" s="326"/>
      <c r="IT91" s="326"/>
      <c r="IU91" s="329">
        <f t="shared" si="180"/>
        <v>0</v>
      </c>
      <c r="IV91" s="136">
        <f t="shared" si="181"/>
        <v>0</v>
      </c>
      <c r="IW91" s="329"/>
      <c r="IX91" s="329"/>
      <c r="IY91" s="329">
        <f t="shared" si="176"/>
        <v>0</v>
      </c>
      <c r="IZ91" s="329">
        <f t="shared" si="177"/>
        <v>0</v>
      </c>
      <c r="JA91" s="136"/>
      <c r="JB91" s="136"/>
      <c r="JC91" s="329">
        <f t="shared" si="178"/>
        <v>0</v>
      </c>
      <c r="JD91" s="329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3"/>
      <c r="F92" s="323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2"/>
      <c r="AC92" s="333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3"/>
      <c r="AP92" s="323"/>
      <c r="AQ92" s="67">
        <f t="shared" si="106"/>
        <v>0</v>
      </c>
      <c r="AR92" s="67">
        <f t="shared" si="107"/>
        <v>0</v>
      </c>
      <c r="AS92" s="106"/>
      <c r="AT92" s="324"/>
      <c r="AU92" s="71"/>
      <c r="AV92" s="67"/>
      <c r="AW92" s="67">
        <f t="shared" si="108"/>
        <v>0</v>
      </c>
      <c r="AX92" s="67">
        <f t="shared" si="109"/>
        <v>0</v>
      </c>
      <c r="AY92" s="325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>
        <v>51.55</v>
      </c>
      <c r="BX92" s="323"/>
      <c r="BY92" s="75"/>
      <c r="BZ92" s="86"/>
      <c r="CA92" s="67">
        <f t="shared" si="118"/>
        <v>51.55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3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3"/>
      <c r="DN92" s="323"/>
      <c r="DO92" s="323"/>
      <c r="DP92" s="323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30"/>
      <c r="HY92" s="330"/>
      <c r="HZ92" s="330"/>
      <c r="IA92" s="67">
        <f t="shared" si="167"/>
        <v>0</v>
      </c>
      <c r="IB92" s="67">
        <f t="shared" si="168"/>
        <v>0</v>
      </c>
      <c r="IC92" s="327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8"/>
      <c r="IL92" s="331"/>
      <c r="IM92" s="324">
        <f t="shared" si="172"/>
        <v>0</v>
      </c>
      <c r="IN92" s="324">
        <f t="shared" si="173"/>
        <v>0</v>
      </c>
      <c r="IO92" s="106"/>
      <c r="IP92" s="330"/>
      <c r="IQ92" s="324">
        <f t="shared" si="174"/>
        <v>0</v>
      </c>
      <c r="IR92" s="324">
        <f t="shared" si="175"/>
        <v>0</v>
      </c>
      <c r="IS92" s="326"/>
      <c r="IT92" s="326"/>
      <c r="IU92" s="329">
        <f t="shared" si="180"/>
        <v>0</v>
      </c>
      <c r="IV92" s="136">
        <f t="shared" si="181"/>
        <v>0</v>
      </c>
      <c r="IW92" s="329"/>
      <c r="IX92" s="329"/>
      <c r="IY92" s="329">
        <f t="shared" si="176"/>
        <v>0</v>
      </c>
      <c r="IZ92" s="329">
        <f t="shared" si="177"/>
        <v>0</v>
      </c>
      <c r="JA92" s="136"/>
      <c r="JB92" s="136"/>
      <c r="JC92" s="329">
        <f t="shared" si="178"/>
        <v>0</v>
      </c>
      <c r="JD92" s="329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3"/>
      <c r="F93" s="323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2"/>
      <c r="AC93" s="333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3"/>
      <c r="AP93" s="323"/>
      <c r="AQ93" s="67">
        <f t="shared" si="106"/>
        <v>0</v>
      </c>
      <c r="AR93" s="67">
        <f t="shared" si="107"/>
        <v>0</v>
      </c>
      <c r="AS93" s="106"/>
      <c r="AT93" s="324"/>
      <c r="AU93" s="71"/>
      <c r="AV93" s="67"/>
      <c r="AW93" s="67">
        <f t="shared" si="108"/>
        <v>0</v>
      </c>
      <c r="AX93" s="67">
        <f t="shared" si="109"/>
        <v>0</v>
      </c>
      <c r="AY93" s="325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>
        <v>51.55</v>
      </c>
      <c r="BX93" s="323"/>
      <c r="BY93" s="75"/>
      <c r="BZ93" s="86"/>
      <c r="CA93" s="67">
        <f t="shared" si="118"/>
        <v>51.55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3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3"/>
      <c r="DN93" s="323"/>
      <c r="DO93" s="323"/>
      <c r="DP93" s="323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30"/>
      <c r="HY93" s="330"/>
      <c r="HZ93" s="330"/>
      <c r="IA93" s="67">
        <f t="shared" si="167"/>
        <v>0</v>
      </c>
      <c r="IB93" s="67">
        <f t="shared" si="168"/>
        <v>0</v>
      </c>
      <c r="IC93" s="327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8"/>
      <c r="IL93" s="331"/>
      <c r="IM93" s="324">
        <f t="shared" si="172"/>
        <v>0</v>
      </c>
      <c r="IN93" s="324">
        <f t="shared" si="173"/>
        <v>0</v>
      </c>
      <c r="IO93" s="106"/>
      <c r="IP93" s="330"/>
      <c r="IQ93" s="324">
        <f t="shared" si="174"/>
        <v>0</v>
      </c>
      <c r="IR93" s="324">
        <f t="shared" si="175"/>
        <v>0</v>
      </c>
      <c r="IS93" s="326"/>
      <c r="IT93" s="326"/>
      <c r="IU93" s="329">
        <f t="shared" si="180"/>
        <v>0</v>
      </c>
      <c r="IV93" s="136">
        <f t="shared" si="181"/>
        <v>0</v>
      </c>
      <c r="IW93" s="329"/>
      <c r="IX93" s="329"/>
      <c r="IY93" s="329">
        <f t="shared" si="176"/>
        <v>0</v>
      </c>
      <c r="IZ93" s="329">
        <f t="shared" si="177"/>
        <v>0</v>
      </c>
      <c r="JA93" s="136"/>
      <c r="JB93" s="136"/>
      <c r="JC93" s="329">
        <f t="shared" si="178"/>
        <v>0</v>
      </c>
      <c r="JD93" s="329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3"/>
      <c r="F94" s="323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2"/>
      <c r="AC94" s="333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3"/>
      <c r="AP94" s="323"/>
      <c r="AQ94" s="67">
        <f t="shared" si="106"/>
        <v>0</v>
      </c>
      <c r="AR94" s="67">
        <f t="shared" si="107"/>
        <v>0</v>
      </c>
      <c r="AS94" s="106"/>
      <c r="AT94" s="324"/>
      <c r="AU94" s="71"/>
      <c r="AV94" s="67"/>
      <c r="AW94" s="67">
        <f t="shared" si="108"/>
        <v>0</v>
      </c>
      <c r="AX94" s="67">
        <f t="shared" si="109"/>
        <v>0</v>
      </c>
      <c r="AY94" s="325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>
        <v>51.55</v>
      </c>
      <c r="BX94" s="323"/>
      <c r="BY94" s="75"/>
      <c r="BZ94" s="86"/>
      <c r="CA94" s="67">
        <f t="shared" si="118"/>
        <v>51.55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3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3"/>
      <c r="DN94" s="323"/>
      <c r="DO94" s="323"/>
      <c r="DP94" s="323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30"/>
      <c r="HY94" s="330"/>
      <c r="HZ94" s="330"/>
      <c r="IA94" s="67">
        <f t="shared" si="167"/>
        <v>0</v>
      </c>
      <c r="IB94" s="67">
        <f t="shared" si="168"/>
        <v>0</v>
      </c>
      <c r="IC94" s="327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8"/>
      <c r="IL94" s="331"/>
      <c r="IM94" s="324">
        <f t="shared" si="172"/>
        <v>0</v>
      </c>
      <c r="IN94" s="324">
        <f t="shared" si="173"/>
        <v>0</v>
      </c>
      <c r="IO94" s="106"/>
      <c r="IP94" s="330"/>
      <c r="IQ94" s="324">
        <f t="shared" si="174"/>
        <v>0</v>
      </c>
      <c r="IR94" s="324">
        <f t="shared" si="175"/>
        <v>0</v>
      </c>
      <c r="IS94" s="326"/>
      <c r="IT94" s="326"/>
      <c r="IU94" s="329">
        <f t="shared" si="180"/>
        <v>0</v>
      </c>
      <c r="IV94" s="136">
        <f t="shared" si="181"/>
        <v>0</v>
      </c>
      <c r="IW94" s="329"/>
      <c r="IX94" s="329"/>
      <c r="IY94" s="329">
        <f t="shared" si="176"/>
        <v>0</v>
      </c>
      <c r="IZ94" s="329">
        <f t="shared" si="177"/>
        <v>0</v>
      </c>
      <c r="JA94" s="136"/>
      <c r="JB94" s="136"/>
      <c r="JC94" s="329">
        <f t="shared" si="178"/>
        <v>0</v>
      </c>
      <c r="JD94" s="329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3"/>
      <c r="F95" s="323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2"/>
      <c r="AC95" s="333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3"/>
      <c r="AP95" s="323"/>
      <c r="AQ95" s="67">
        <f t="shared" si="106"/>
        <v>0</v>
      </c>
      <c r="AR95" s="67">
        <f t="shared" si="107"/>
        <v>0</v>
      </c>
      <c r="AS95" s="106"/>
      <c r="AT95" s="324"/>
      <c r="AU95" s="71"/>
      <c r="AV95" s="67"/>
      <c r="AW95" s="67">
        <f t="shared" si="108"/>
        <v>0</v>
      </c>
      <c r="AX95" s="67">
        <f t="shared" si="109"/>
        <v>0</v>
      </c>
      <c r="AY95" s="325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>
        <v>51.55</v>
      </c>
      <c r="BX95" s="323"/>
      <c r="BY95" s="75"/>
      <c r="BZ95" s="86"/>
      <c r="CA95" s="67">
        <f t="shared" si="118"/>
        <v>51.55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3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3"/>
      <c r="DN95" s="323"/>
      <c r="DO95" s="323"/>
      <c r="DP95" s="323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30"/>
      <c r="HY95" s="330"/>
      <c r="HZ95" s="330"/>
      <c r="IA95" s="67">
        <f t="shared" si="167"/>
        <v>0</v>
      </c>
      <c r="IB95" s="67">
        <f t="shared" si="168"/>
        <v>0</v>
      </c>
      <c r="IC95" s="327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8"/>
      <c r="IL95" s="331"/>
      <c r="IM95" s="324">
        <f t="shared" si="172"/>
        <v>0</v>
      </c>
      <c r="IN95" s="324">
        <f t="shared" si="173"/>
        <v>0</v>
      </c>
      <c r="IO95" s="106"/>
      <c r="IP95" s="330"/>
      <c r="IQ95" s="324">
        <f t="shared" si="174"/>
        <v>0</v>
      </c>
      <c r="IR95" s="324">
        <f t="shared" si="175"/>
        <v>0</v>
      </c>
      <c r="IS95" s="326"/>
      <c r="IT95" s="326"/>
      <c r="IU95" s="329">
        <f t="shared" si="180"/>
        <v>0</v>
      </c>
      <c r="IV95" s="136">
        <f t="shared" si="181"/>
        <v>0</v>
      </c>
      <c r="IW95" s="329"/>
      <c r="IX95" s="329"/>
      <c r="IY95" s="329">
        <f t="shared" si="176"/>
        <v>0</v>
      </c>
      <c r="IZ95" s="329">
        <f t="shared" si="177"/>
        <v>0</v>
      </c>
      <c r="JA95" s="136"/>
      <c r="JB95" s="136"/>
      <c r="JC95" s="329">
        <f t="shared" si="178"/>
        <v>0</v>
      </c>
      <c r="JD95" s="329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3"/>
      <c r="F96" s="323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2"/>
      <c r="AC96" s="333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3"/>
      <c r="AP96" s="323"/>
      <c r="AQ96" s="67">
        <f t="shared" si="106"/>
        <v>0</v>
      </c>
      <c r="AR96" s="67">
        <f t="shared" si="107"/>
        <v>0</v>
      </c>
      <c r="AS96" s="106"/>
      <c r="AT96" s="324"/>
      <c r="AU96" s="71"/>
      <c r="AV96" s="67"/>
      <c r="AW96" s="67">
        <f t="shared" si="108"/>
        <v>0</v>
      </c>
      <c r="AX96" s="67">
        <f t="shared" si="109"/>
        <v>0</v>
      </c>
      <c r="AY96" s="325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>
        <v>51.55</v>
      </c>
      <c r="BX96" s="323"/>
      <c r="BY96" s="75"/>
      <c r="BZ96" s="86"/>
      <c r="CA96" s="67">
        <f t="shared" si="118"/>
        <v>51.55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3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3"/>
      <c r="DN96" s="323"/>
      <c r="DO96" s="323"/>
      <c r="DP96" s="323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30"/>
      <c r="HY96" s="330"/>
      <c r="HZ96" s="330"/>
      <c r="IA96" s="67">
        <f t="shared" si="167"/>
        <v>0</v>
      </c>
      <c r="IB96" s="67">
        <f t="shared" si="168"/>
        <v>0</v>
      </c>
      <c r="IC96" s="327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8"/>
      <c r="IL96" s="331"/>
      <c r="IM96" s="324">
        <f t="shared" si="172"/>
        <v>0</v>
      </c>
      <c r="IN96" s="324">
        <f t="shared" si="173"/>
        <v>0</v>
      </c>
      <c r="IO96" s="106"/>
      <c r="IP96" s="330"/>
      <c r="IQ96" s="324">
        <f t="shared" si="174"/>
        <v>0</v>
      </c>
      <c r="IR96" s="324">
        <f t="shared" si="175"/>
        <v>0</v>
      </c>
      <c r="IS96" s="326"/>
      <c r="IT96" s="326"/>
      <c r="IU96" s="329">
        <f t="shared" si="180"/>
        <v>0</v>
      </c>
      <c r="IV96" s="136">
        <f t="shared" si="181"/>
        <v>0</v>
      </c>
      <c r="IW96" s="329"/>
      <c r="IX96" s="329"/>
      <c r="IY96" s="329">
        <f t="shared" si="176"/>
        <v>0</v>
      </c>
      <c r="IZ96" s="329">
        <f t="shared" si="177"/>
        <v>0</v>
      </c>
      <c r="JA96" s="136"/>
      <c r="JB96" s="136"/>
      <c r="JC96" s="329">
        <f t="shared" si="178"/>
        <v>0</v>
      </c>
      <c r="JD96" s="329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3"/>
      <c r="F97" s="323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2"/>
      <c r="AC97" s="333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3"/>
      <c r="AP97" s="323"/>
      <c r="AQ97" s="67">
        <f t="shared" si="106"/>
        <v>0</v>
      </c>
      <c r="AR97" s="67">
        <f t="shared" si="107"/>
        <v>0</v>
      </c>
      <c r="AS97" s="106"/>
      <c r="AT97" s="324"/>
      <c r="AU97" s="71"/>
      <c r="AV97" s="67"/>
      <c r="AW97" s="67">
        <f t="shared" si="108"/>
        <v>0</v>
      </c>
      <c r="AX97" s="67">
        <f t="shared" si="109"/>
        <v>0</v>
      </c>
      <c r="AY97" s="325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>
        <v>51.55</v>
      </c>
      <c r="BX97" s="323"/>
      <c r="BY97" s="75"/>
      <c r="BZ97" s="86"/>
      <c r="CA97" s="67">
        <f t="shared" si="118"/>
        <v>51.55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3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3"/>
      <c r="DN97" s="323"/>
      <c r="DO97" s="323"/>
      <c r="DP97" s="323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30"/>
      <c r="HY97" s="330"/>
      <c r="HZ97" s="330"/>
      <c r="IA97" s="67">
        <f t="shared" si="167"/>
        <v>0</v>
      </c>
      <c r="IB97" s="67">
        <f t="shared" si="168"/>
        <v>0</v>
      </c>
      <c r="IC97" s="327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8"/>
      <c r="IL97" s="331"/>
      <c r="IM97" s="324">
        <f t="shared" si="172"/>
        <v>0</v>
      </c>
      <c r="IN97" s="324">
        <f t="shared" si="173"/>
        <v>0</v>
      </c>
      <c r="IO97" s="106"/>
      <c r="IP97" s="330"/>
      <c r="IQ97" s="324">
        <f t="shared" si="174"/>
        <v>0</v>
      </c>
      <c r="IR97" s="324">
        <f t="shared" si="175"/>
        <v>0</v>
      </c>
      <c r="IS97" s="326"/>
      <c r="IT97" s="326"/>
      <c r="IU97" s="329">
        <f t="shared" si="180"/>
        <v>0</v>
      </c>
      <c r="IV97" s="136">
        <f t="shared" si="181"/>
        <v>0</v>
      </c>
      <c r="IW97" s="329"/>
      <c r="IX97" s="329"/>
      <c r="IY97" s="329">
        <f t="shared" si="176"/>
        <v>0</v>
      </c>
      <c r="IZ97" s="329">
        <f t="shared" si="177"/>
        <v>0</v>
      </c>
      <c r="JA97" s="136"/>
      <c r="JB97" s="136"/>
      <c r="JC97" s="329">
        <f t="shared" si="178"/>
        <v>0</v>
      </c>
      <c r="JD97" s="329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3"/>
      <c r="F98" s="323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2"/>
      <c r="AC98" s="333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3"/>
      <c r="AP98" s="323"/>
      <c r="AQ98" s="67">
        <f t="shared" si="106"/>
        <v>0</v>
      </c>
      <c r="AR98" s="67">
        <f t="shared" si="107"/>
        <v>0</v>
      </c>
      <c r="AS98" s="106"/>
      <c r="AT98" s="324"/>
      <c r="AU98" s="71"/>
      <c r="AV98" s="67"/>
      <c r="AW98" s="67">
        <f t="shared" si="108"/>
        <v>0</v>
      </c>
      <c r="AX98" s="67">
        <f t="shared" si="109"/>
        <v>0</v>
      </c>
      <c r="AY98" s="325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>
        <v>51.55</v>
      </c>
      <c r="BX98" s="323"/>
      <c r="BY98" s="75"/>
      <c r="BZ98" s="86"/>
      <c r="CA98" s="67">
        <f t="shared" si="118"/>
        <v>51.55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3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3"/>
      <c r="DN98" s="323"/>
      <c r="DO98" s="323"/>
      <c r="DP98" s="323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30"/>
      <c r="HY98" s="330"/>
      <c r="HZ98" s="330"/>
      <c r="IA98" s="67">
        <f t="shared" si="167"/>
        <v>0</v>
      </c>
      <c r="IB98" s="67">
        <f t="shared" si="168"/>
        <v>0</v>
      </c>
      <c r="IC98" s="327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8"/>
      <c r="IL98" s="331"/>
      <c r="IM98" s="324">
        <f t="shared" si="172"/>
        <v>0</v>
      </c>
      <c r="IN98" s="324">
        <f t="shared" si="173"/>
        <v>0</v>
      </c>
      <c r="IO98" s="106"/>
      <c r="IP98" s="330"/>
      <c r="IQ98" s="324">
        <f t="shared" si="174"/>
        <v>0</v>
      </c>
      <c r="IR98" s="324">
        <f t="shared" si="175"/>
        <v>0</v>
      </c>
      <c r="IS98" s="326"/>
      <c r="IT98" s="326"/>
      <c r="IU98" s="329">
        <f t="shared" si="180"/>
        <v>0</v>
      </c>
      <c r="IV98" s="136">
        <f t="shared" si="181"/>
        <v>0</v>
      </c>
      <c r="IW98" s="329"/>
      <c r="IX98" s="329"/>
      <c r="IY98" s="329">
        <f t="shared" si="176"/>
        <v>0</v>
      </c>
      <c r="IZ98" s="329">
        <f t="shared" si="177"/>
        <v>0</v>
      </c>
      <c r="JA98" s="136"/>
      <c r="JB98" s="136"/>
      <c r="JC98" s="329">
        <f t="shared" si="178"/>
        <v>0</v>
      </c>
      <c r="JD98" s="329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3"/>
      <c r="F99" s="323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2"/>
      <c r="AC99" s="333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3"/>
      <c r="AP99" s="323"/>
      <c r="AQ99" s="67">
        <f t="shared" si="106"/>
        <v>0</v>
      </c>
      <c r="AR99" s="67">
        <f t="shared" si="107"/>
        <v>0</v>
      </c>
      <c r="AS99" s="106"/>
      <c r="AT99" s="324"/>
      <c r="AU99" s="71"/>
      <c r="AV99" s="67"/>
      <c r="AW99" s="67">
        <f t="shared" si="108"/>
        <v>0</v>
      </c>
      <c r="AX99" s="67">
        <f t="shared" si="109"/>
        <v>0</v>
      </c>
      <c r="AY99" s="325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>
        <v>51.55</v>
      </c>
      <c r="BX99" s="323"/>
      <c r="BY99" s="75"/>
      <c r="BZ99" s="86"/>
      <c r="CA99" s="67">
        <f t="shared" si="118"/>
        <v>51.55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3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3"/>
      <c r="DN99" s="323"/>
      <c r="DO99" s="323"/>
      <c r="DP99" s="323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30"/>
      <c r="HY99" s="330"/>
      <c r="HZ99" s="330"/>
      <c r="IA99" s="67">
        <f t="shared" si="167"/>
        <v>0</v>
      </c>
      <c r="IB99" s="67">
        <f t="shared" si="168"/>
        <v>0</v>
      </c>
      <c r="IC99" s="327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8"/>
      <c r="IL99" s="331"/>
      <c r="IM99" s="324">
        <f t="shared" si="172"/>
        <v>0</v>
      </c>
      <c r="IN99" s="324">
        <f t="shared" si="173"/>
        <v>0</v>
      </c>
      <c r="IO99" s="106"/>
      <c r="IP99" s="330"/>
      <c r="IQ99" s="324">
        <f t="shared" si="174"/>
        <v>0</v>
      </c>
      <c r="IR99" s="324">
        <f t="shared" si="175"/>
        <v>0</v>
      </c>
      <c r="IS99" s="326"/>
      <c r="IT99" s="326"/>
      <c r="IU99" s="329">
        <f t="shared" si="180"/>
        <v>0</v>
      </c>
      <c r="IV99" s="136">
        <f t="shared" si="181"/>
        <v>0</v>
      </c>
      <c r="IW99" s="329"/>
      <c r="IX99" s="329"/>
      <c r="IY99" s="329">
        <f t="shared" si="176"/>
        <v>0</v>
      </c>
      <c r="IZ99" s="329">
        <f t="shared" si="177"/>
        <v>0</v>
      </c>
      <c r="JA99" s="136"/>
      <c r="JB99" s="136"/>
      <c r="JC99" s="329">
        <f t="shared" si="178"/>
        <v>0</v>
      </c>
      <c r="JD99" s="329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3"/>
      <c r="F100" s="323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2"/>
      <c r="AC100" s="333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3"/>
      <c r="AP100" s="323"/>
      <c r="AQ100" s="67">
        <f t="shared" si="106"/>
        <v>0</v>
      </c>
      <c r="AR100" s="67">
        <f t="shared" si="107"/>
        <v>0</v>
      </c>
      <c r="AS100" s="106"/>
      <c r="AT100" s="324"/>
      <c r="AU100" s="71"/>
      <c r="AV100" s="67"/>
      <c r="AW100" s="67">
        <f t="shared" si="108"/>
        <v>0</v>
      </c>
      <c r="AX100" s="67">
        <f t="shared" si="109"/>
        <v>0</v>
      </c>
      <c r="AY100" s="325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>
        <v>51.55</v>
      </c>
      <c r="BX100" s="323"/>
      <c r="BY100" s="75"/>
      <c r="BZ100" s="86"/>
      <c r="CA100" s="67">
        <f t="shared" si="118"/>
        <v>51.55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3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3"/>
      <c r="DN100" s="323"/>
      <c r="DO100" s="323"/>
      <c r="DP100" s="323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30"/>
      <c r="HY100" s="330"/>
      <c r="HZ100" s="330"/>
      <c r="IA100" s="67">
        <f t="shared" si="167"/>
        <v>0</v>
      </c>
      <c r="IB100" s="67">
        <f t="shared" si="168"/>
        <v>0</v>
      </c>
      <c r="IC100" s="327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8"/>
      <c r="IL100" s="331"/>
      <c r="IM100" s="324">
        <f t="shared" si="172"/>
        <v>0</v>
      </c>
      <c r="IN100" s="324">
        <f t="shared" si="173"/>
        <v>0</v>
      </c>
      <c r="IO100" s="106"/>
      <c r="IP100" s="330"/>
      <c r="IQ100" s="324">
        <f t="shared" si="174"/>
        <v>0</v>
      </c>
      <c r="IR100" s="324">
        <f t="shared" si="175"/>
        <v>0</v>
      </c>
      <c r="IS100" s="326"/>
      <c r="IT100" s="326"/>
      <c r="IU100" s="329">
        <f t="shared" si="180"/>
        <v>0</v>
      </c>
      <c r="IV100" s="136">
        <f t="shared" si="181"/>
        <v>0</v>
      </c>
      <c r="IW100" s="329"/>
      <c r="IX100" s="329"/>
      <c r="IY100" s="329">
        <f t="shared" si="176"/>
        <v>0</v>
      </c>
      <c r="IZ100" s="329">
        <f t="shared" si="177"/>
        <v>0</v>
      </c>
      <c r="JA100" s="136"/>
      <c r="JB100" s="136"/>
      <c r="JC100" s="329">
        <f t="shared" si="178"/>
        <v>0</v>
      </c>
      <c r="JD100" s="329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3"/>
      <c r="F101" s="323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2"/>
      <c r="AC101" s="333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3"/>
      <c r="AP101" s="323"/>
      <c r="AQ101" s="67">
        <f t="shared" si="106"/>
        <v>0</v>
      </c>
      <c r="AR101" s="67">
        <f t="shared" si="107"/>
        <v>0</v>
      </c>
      <c r="AS101" s="106"/>
      <c r="AT101" s="324"/>
      <c r="AU101" s="71"/>
      <c r="AV101" s="67"/>
      <c r="AW101" s="67">
        <f t="shared" si="108"/>
        <v>0</v>
      </c>
      <c r="AX101" s="67">
        <f t="shared" si="109"/>
        <v>0</v>
      </c>
      <c r="AY101" s="325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>
        <v>51.55</v>
      </c>
      <c r="BX101" s="323"/>
      <c r="BY101" s="75"/>
      <c r="BZ101" s="86"/>
      <c r="CA101" s="67">
        <f t="shared" si="118"/>
        <v>51.55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3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3"/>
      <c r="DN101" s="323"/>
      <c r="DO101" s="323"/>
      <c r="DP101" s="323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30"/>
      <c r="HY101" s="330"/>
      <c r="HZ101" s="330"/>
      <c r="IA101" s="67">
        <f t="shared" si="167"/>
        <v>0</v>
      </c>
      <c r="IB101" s="67">
        <f t="shared" si="168"/>
        <v>0</v>
      </c>
      <c r="IC101" s="327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8"/>
      <c r="IL101" s="331"/>
      <c r="IM101" s="324">
        <f t="shared" si="172"/>
        <v>0</v>
      </c>
      <c r="IN101" s="324">
        <f t="shared" si="173"/>
        <v>0</v>
      </c>
      <c r="IO101" s="106"/>
      <c r="IP101" s="330"/>
      <c r="IQ101" s="324">
        <f t="shared" si="174"/>
        <v>0</v>
      </c>
      <c r="IR101" s="324">
        <f t="shared" si="175"/>
        <v>0</v>
      </c>
      <c r="IS101" s="326"/>
      <c r="IT101" s="326"/>
      <c r="IU101" s="329">
        <f t="shared" si="180"/>
        <v>0</v>
      </c>
      <c r="IV101" s="136">
        <f t="shared" si="181"/>
        <v>0</v>
      </c>
      <c r="IW101" s="329"/>
      <c r="IX101" s="329"/>
      <c r="IY101" s="329">
        <f t="shared" si="176"/>
        <v>0</v>
      </c>
      <c r="IZ101" s="329">
        <f t="shared" si="177"/>
        <v>0</v>
      </c>
      <c r="JA101" s="136"/>
      <c r="JB101" s="136"/>
      <c r="JC101" s="329">
        <f t="shared" si="178"/>
        <v>0</v>
      </c>
      <c r="JD101" s="329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3"/>
      <c r="F102" s="323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2"/>
      <c r="AC102" s="333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3"/>
      <c r="AP102" s="323"/>
      <c r="AQ102" s="67">
        <f t="shared" si="106"/>
        <v>0</v>
      </c>
      <c r="AR102" s="67">
        <f t="shared" si="107"/>
        <v>0</v>
      </c>
      <c r="AS102" s="106"/>
      <c r="AT102" s="324"/>
      <c r="AU102" s="71"/>
      <c r="AV102" s="67"/>
      <c r="AW102" s="67">
        <f t="shared" si="108"/>
        <v>0</v>
      </c>
      <c r="AX102" s="67">
        <f t="shared" si="109"/>
        <v>0</v>
      </c>
      <c r="AY102" s="325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>
        <v>51.55</v>
      </c>
      <c r="BX102" s="323"/>
      <c r="BY102" s="75"/>
      <c r="BZ102" s="86"/>
      <c r="CA102" s="67">
        <f t="shared" si="118"/>
        <v>51.55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3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3"/>
      <c r="DN102" s="323"/>
      <c r="DO102" s="323"/>
      <c r="DP102" s="323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30"/>
      <c r="HY102" s="330"/>
      <c r="HZ102" s="330"/>
      <c r="IA102" s="67">
        <f t="shared" si="167"/>
        <v>0</v>
      </c>
      <c r="IB102" s="67">
        <f t="shared" si="168"/>
        <v>0</v>
      </c>
      <c r="IC102" s="327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8"/>
      <c r="IL102" s="331"/>
      <c r="IM102" s="324">
        <f t="shared" si="172"/>
        <v>0</v>
      </c>
      <c r="IN102" s="324">
        <f t="shared" si="173"/>
        <v>0</v>
      </c>
      <c r="IO102" s="106"/>
      <c r="IP102" s="330"/>
      <c r="IQ102" s="324">
        <f t="shared" si="174"/>
        <v>0</v>
      </c>
      <c r="IR102" s="324">
        <f t="shared" si="175"/>
        <v>0</v>
      </c>
      <c r="IS102" s="326"/>
      <c r="IT102" s="326"/>
      <c r="IU102" s="329">
        <f t="shared" si="180"/>
        <v>0</v>
      </c>
      <c r="IV102" s="136">
        <f t="shared" si="181"/>
        <v>0</v>
      </c>
      <c r="IW102" s="329"/>
      <c r="IX102" s="329"/>
      <c r="IY102" s="329">
        <f t="shared" si="176"/>
        <v>0</v>
      </c>
      <c r="IZ102" s="329">
        <f t="shared" si="177"/>
        <v>0</v>
      </c>
      <c r="JA102" s="136"/>
      <c r="JB102" s="136"/>
      <c r="JC102" s="329">
        <f t="shared" si="178"/>
        <v>0</v>
      </c>
      <c r="JD102" s="329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3"/>
      <c r="F103" s="323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2"/>
      <c r="AC103" s="333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3"/>
      <c r="AP103" s="323"/>
      <c r="AQ103" s="67">
        <f t="shared" si="106"/>
        <v>0</v>
      </c>
      <c r="AR103" s="67">
        <f t="shared" si="107"/>
        <v>0</v>
      </c>
      <c r="AS103" s="106"/>
      <c r="AT103" s="324"/>
      <c r="AU103" s="71"/>
      <c r="AV103" s="67"/>
      <c r="AW103" s="67">
        <f t="shared" si="108"/>
        <v>0</v>
      </c>
      <c r="AX103" s="67">
        <f t="shared" si="109"/>
        <v>0</v>
      </c>
      <c r="AY103" s="325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>
        <v>51.55</v>
      </c>
      <c r="BX103" s="323"/>
      <c r="BY103" s="75"/>
      <c r="BZ103" s="86"/>
      <c r="CA103" s="67">
        <f t="shared" si="118"/>
        <v>51.55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3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3"/>
      <c r="DN103" s="323"/>
      <c r="DO103" s="323"/>
      <c r="DP103" s="323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30"/>
      <c r="HY103" s="330"/>
      <c r="HZ103" s="330"/>
      <c r="IA103" s="67">
        <f t="shared" si="167"/>
        <v>0</v>
      </c>
      <c r="IB103" s="67">
        <f t="shared" si="168"/>
        <v>0</v>
      </c>
      <c r="IC103" s="327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8"/>
      <c r="IL103" s="331"/>
      <c r="IM103" s="324">
        <f t="shared" si="172"/>
        <v>0</v>
      </c>
      <c r="IN103" s="324">
        <f t="shared" si="173"/>
        <v>0</v>
      </c>
      <c r="IO103" s="106"/>
      <c r="IP103" s="330"/>
      <c r="IQ103" s="324">
        <f t="shared" si="174"/>
        <v>0</v>
      </c>
      <c r="IR103" s="324">
        <f t="shared" si="175"/>
        <v>0</v>
      </c>
      <c r="IS103" s="326"/>
      <c r="IT103" s="326"/>
      <c r="IU103" s="329">
        <f t="shared" si="180"/>
        <v>0</v>
      </c>
      <c r="IV103" s="136">
        <f t="shared" si="181"/>
        <v>0</v>
      </c>
      <c r="IW103" s="329"/>
      <c r="IX103" s="329"/>
      <c r="IY103" s="329">
        <f t="shared" si="176"/>
        <v>0</v>
      </c>
      <c r="IZ103" s="329">
        <f t="shared" si="177"/>
        <v>0</v>
      </c>
      <c r="JA103" s="136"/>
      <c r="JB103" s="136"/>
      <c r="JC103" s="329">
        <f t="shared" si="178"/>
        <v>0</v>
      </c>
      <c r="JD103" s="329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3"/>
      <c r="F104" s="323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2"/>
      <c r="AC104" s="333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3"/>
      <c r="AP104" s="323"/>
      <c r="AQ104" s="67">
        <f t="shared" si="106"/>
        <v>0</v>
      </c>
      <c r="AR104" s="67">
        <f t="shared" si="107"/>
        <v>0</v>
      </c>
      <c r="AS104" s="106"/>
      <c r="AT104" s="324"/>
      <c r="AU104" s="71"/>
      <c r="AV104" s="67"/>
      <c r="AW104" s="67">
        <f t="shared" si="108"/>
        <v>0</v>
      </c>
      <c r="AX104" s="67">
        <f t="shared" si="109"/>
        <v>0</v>
      </c>
      <c r="AY104" s="325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>
        <v>51.55</v>
      </c>
      <c r="BX104" s="323"/>
      <c r="BY104" s="75"/>
      <c r="BZ104" s="86"/>
      <c r="CA104" s="67">
        <f t="shared" si="118"/>
        <v>51.55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3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3"/>
      <c r="DN104" s="323"/>
      <c r="DO104" s="323"/>
      <c r="DP104" s="323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30"/>
      <c r="HY104" s="330"/>
      <c r="HZ104" s="330"/>
      <c r="IA104" s="67">
        <f t="shared" si="167"/>
        <v>0</v>
      </c>
      <c r="IB104" s="67">
        <f t="shared" si="168"/>
        <v>0</v>
      </c>
      <c r="IC104" s="327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8"/>
      <c r="IL104" s="331"/>
      <c r="IM104" s="324">
        <f t="shared" si="172"/>
        <v>0</v>
      </c>
      <c r="IN104" s="324">
        <f t="shared" si="173"/>
        <v>0</v>
      </c>
      <c r="IO104" s="106"/>
      <c r="IP104" s="330"/>
      <c r="IQ104" s="324">
        <f t="shared" si="174"/>
        <v>0</v>
      </c>
      <c r="IR104" s="324">
        <f t="shared" si="175"/>
        <v>0</v>
      </c>
      <c r="IS104" s="326"/>
      <c r="IT104" s="326"/>
      <c r="IU104" s="329">
        <f t="shared" si="180"/>
        <v>0</v>
      </c>
      <c r="IV104" s="136">
        <f t="shared" si="181"/>
        <v>0</v>
      </c>
      <c r="IW104" s="329"/>
      <c r="IX104" s="329"/>
      <c r="IY104" s="329">
        <f t="shared" si="176"/>
        <v>0</v>
      </c>
      <c r="IZ104" s="329">
        <f t="shared" si="177"/>
        <v>0</v>
      </c>
      <c r="JA104" s="136"/>
      <c r="JB104" s="136"/>
      <c r="JC104" s="329">
        <f t="shared" si="178"/>
        <v>0</v>
      </c>
      <c r="JD104" s="329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3"/>
      <c r="F105" s="323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2"/>
      <c r="AC105" s="333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3"/>
      <c r="AP105" s="323"/>
      <c r="AQ105" s="67">
        <f t="shared" si="106"/>
        <v>0</v>
      </c>
      <c r="AR105" s="67">
        <f t="shared" si="107"/>
        <v>0</v>
      </c>
      <c r="AS105" s="106"/>
      <c r="AT105" s="324"/>
      <c r="AU105" s="71"/>
      <c r="AV105" s="67"/>
      <c r="AW105" s="67">
        <f t="shared" si="108"/>
        <v>0</v>
      </c>
      <c r="AX105" s="67">
        <f t="shared" si="109"/>
        <v>0</v>
      </c>
      <c r="AY105" s="325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>
        <v>51.55</v>
      </c>
      <c r="BX105" s="323"/>
      <c r="BY105" s="75"/>
      <c r="BZ105" s="86"/>
      <c r="CA105" s="67">
        <f t="shared" si="118"/>
        <v>51.55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3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3"/>
      <c r="DN105" s="323"/>
      <c r="DO105" s="323"/>
      <c r="DP105" s="323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30"/>
      <c r="HY105" s="330"/>
      <c r="HZ105" s="330"/>
      <c r="IA105" s="67">
        <f t="shared" si="167"/>
        <v>0</v>
      </c>
      <c r="IB105" s="67">
        <f t="shared" si="168"/>
        <v>0</v>
      </c>
      <c r="IC105" s="327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8"/>
      <c r="IL105" s="331"/>
      <c r="IM105" s="324">
        <f t="shared" si="172"/>
        <v>0</v>
      </c>
      <c r="IN105" s="324">
        <f t="shared" si="173"/>
        <v>0</v>
      </c>
      <c r="IO105" s="106"/>
      <c r="IP105" s="330"/>
      <c r="IQ105" s="324">
        <f t="shared" si="174"/>
        <v>0</v>
      </c>
      <c r="IR105" s="324">
        <f t="shared" si="175"/>
        <v>0</v>
      </c>
      <c r="IS105" s="326"/>
      <c r="IT105" s="326"/>
      <c r="IU105" s="329">
        <f t="shared" si="180"/>
        <v>0</v>
      </c>
      <c r="IV105" s="136">
        <f t="shared" si="181"/>
        <v>0</v>
      </c>
      <c r="IW105" s="329"/>
      <c r="IX105" s="329"/>
      <c r="IY105" s="329">
        <f t="shared" si="176"/>
        <v>0</v>
      </c>
      <c r="IZ105" s="329">
        <f t="shared" si="177"/>
        <v>0</v>
      </c>
      <c r="JA105" s="136"/>
      <c r="JB105" s="136"/>
      <c r="JC105" s="329">
        <f t="shared" si="178"/>
        <v>0</v>
      </c>
      <c r="JD105" s="329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3"/>
      <c r="F106" s="323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2"/>
      <c r="AC106" s="333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3"/>
      <c r="AP106" s="323"/>
      <c r="AQ106" s="67">
        <f t="shared" si="106"/>
        <v>0</v>
      </c>
      <c r="AR106" s="67">
        <f t="shared" si="107"/>
        <v>0</v>
      </c>
      <c r="AS106" s="106"/>
      <c r="AT106" s="324"/>
      <c r="AU106" s="71"/>
      <c r="AV106" s="67"/>
      <c r="AW106" s="67">
        <f t="shared" si="108"/>
        <v>0</v>
      </c>
      <c r="AX106" s="67">
        <f t="shared" si="109"/>
        <v>0</v>
      </c>
      <c r="AY106" s="325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>
        <v>51.55</v>
      </c>
      <c r="BX106" s="323"/>
      <c r="BY106" s="75"/>
      <c r="BZ106" s="86"/>
      <c r="CA106" s="67">
        <f t="shared" si="118"/>
        <v>51.55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3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3"/>
      <c r="DN106" s="323"/>
      <c r="DO106" s="323"/>
      <c r="DP106" s="323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30"/>
      <c r="HY106" s="330"/>
      <c r="HZ106" s="330"/>
      <c r="IA106" s="67">
        <f t="shared" si="167"/>
        <v>0</v>
      </c>
      <c r="IB106" s="67">
        <f t="shared" si="168"/>
        <v>0</v>
      </c>
      <c r="IC106" s="327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8"/>
      <c r="IL106" s="331"/>
      <c r="IM106" s="324">
        <f t="shared" si="172"/>
        <v>0</v>
      </c>
      <c r="IN106" s="324">
        <f t="shared" si="173"/>
        <v>0</v>
      </c>
      <c r="IO106" s="106"/>
      <c r="IP106" s="330"/>
      <c r="IQ106" s="324">
        <f t="shared" si="174"/>
        <v>0</v>
      </c>
      <c r="IR106" s="324">
        <f t="shared" si="175"/>
        <v>0</v>
      </c>
      <c r="IS106" s="326"/>
      <c r="IT106" s="326"/>
      <c r="IU106" s="329">
        <f t="shared" si="180"/>
        <v>0</v>
      </c>
      <c r="IV106" s="136">
        <f t="shared" si="181"/>
        <v>0</v>
      </c>
      <c r="IW106" s="329"/>
      <c r="IX106" s="329"/>
      <c r="IY106" s="329">
        <f t="shared" si="176"/>
        <v>0</v>
      </c>
      <c r="IZ106" s="329">
        <f t="shared" si="177"/>
        <v>0</v>
      </c>
      <c r="JA106" s="136"/>
      <c r="JB106" s="136"/>
      <c r="JC106" s="329">
        <f t="shared" si="178"/>
        <v>0</v>
      </c>
      <c r="JD106" s="329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51.55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51.55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>
        <f t="shared" si="198"/>
        <v>33.829687500000027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33.829687500000027</v>
      </c>
      <c r="CB109" s="125">
        <f t="shared" si="198"/>
        <v>0</v>
      </c>
      <c r="CC109" s="125">
        <f t="shared" si="198"/>
        <v>1.135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1.135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14.453333333333312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14.453333333333312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4.3816666666666677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4.3816666666666677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27" t="s">
        <v>136</v>
      </c>
      <c r="J112" s="527"/>
      <c r="K112" s="527"/>
      <c r="L112" s="527"/>
      <c r="M112" s="527"/>
      <c r="N112" s="527"/>
      <c r="O112" s="527"/>
      <c r="P112" s="527"/>
      <c r="Q112" s="527"/>
      <c r="R112" s="527"/>
      <c r="S112" s="527"/>
      <c r="T112" s="527"/>
      <c r="U112" s="112"/>
      <c r="V112" s="112"/>
    </row>
    <row r="113" spans="9:22" ht="21.75" customHeight="1">
      <c r="I113" s="526" t="s">
        <v>179</v>
      </c>
      <c r="J113" s="526"/>
      <c r="K113" s="527"/>
      <c r="L113" s="527"/>
      <c r="M113" s="526" t="s">
        <v>180</v>
      </c>
      <c r="N113" s="526"/>
      <c r="O113" s="526"/>
      <c r="P113" s="526"/>
      <c r="Q113" s="526"/>
      <c r="R113" s="526"/>
      <c r="S113" s="526"/>
      <c r="T113" s="526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HT11" activePane="bottomRight" state="frozen"/>
      <selection pane="topRight" activeCell="C1" sqref="C1"/>
      <selection pane="bottomLeft" activeCell="A11" sqref="A11"/>
      <selection pane="bottomRight" activeCell="IJ5" sqref="IJ5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20.09.2026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23:20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20.09.2026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97" t="s">
        <v>246</v>
      </c>
      <c r="D8" s="423"/>
      <c r="E8" s="423"/>
      <c r="F8" s="423"/>
      <c r="G8" s="423"/>
      <c r="H8" s="424"/>
      <c r="I8" s="397" t="s">
        <v>172</v>
      </c>
      <c r="J8" s="423"/>
      <c r="K8" s="423"/>
      <c r="L8" s="423"/>
      <c r="M8" s="423"/>
      <c r="N8" s="424"/>
      <c r="O8" s="534" t="s">
        <v>0</v>
      </c>
      <c r="P8" s="553"/>
      <c r="Q8" s="553"/>
      <c r="R8" s="553"/>
      <c r="S8" s="553"/>
      <c r="T8" s="554"/>
      <c r="U8" s="555" t="s">
        <v>177</v>
      </c>
      <c r="V8" s="556"/>
      <c r="W8" s="556"/>
      <c r="X8" s="556"/>
      <c r="Y8" s="556"/>
      <c r="Z8" s="557"/>
      <c r="AA8" s="397" t="s">
        <v>1</v>
      </c>
      <c r="AB8" s="423"/>
      <c r="AC8" s="423"/>
      <c r="AD8" s="423"/>
      <c r="AE8" s="423"/>
      <c r="AF8" s="424"/>
      <c r="AG8" s="422" t="s">
        <v>184</v>
      </c>
      <c r="AH8" s="423"/>
      <c r="AI8" s="423"/>
      <c r="AJ8" s="423"/>
      <c r="AK8" s="423"/>
      <c r="AL8" s="424"/>
      <c r="AM8" s="397" t="s">
        <v>191</v>
      </c>
      <c r="AN8" s="482"/>
      <c r="AO8" s="482"/>
      <c r="AP8" s="482"/>
      <c r="AQ8" s="482"/>
      <c r="AR8" s="398"/>
      <c r="AS8" s="397" t="s">
        <v>2</v>
      </c>
      <c r="AT8" s="423"/>
      <c r="AU8" s="423"/>
      <c r="AV8" s="423"/>
      <c r="AW8" s="423"/>
      <c r="AX8" s="424"/>
      <c r="AY8" s="397" t="s">
        <v>18</v>
      </c>
      <c r="AZ8" s="423"/>
      <c r="BA8" s="423"/>
      <c r="BB8" s="423"/>
      <c r="BC8" s="423"/>
      <c r="BD8" s="424"/>
      <c r="BE8" s="397" t="s">
        <v>3</v>
      </c>
      <c r="BF8" s="423"/>
      <c r="BG8" s="423"/>
      <c r="BH8" s="423"/>
      <c r="BI8" s="423"/>
      <c r="BJ8" s="424"/>
      <c r="BK8" s="397" t="s">
        <v>4</v>
      </c>
      <c r="BL8" s="423"/>
      <c r="BM8" s="423"/>
      <c r="BN8" s="423"/>
      <c r="BO8" s="423"/>
      <c r="BP8" s="424"/>
      <c r="BQ8" s="397" t="s">
        <v>6</v>
      </c>
      <c r="BR8" s="423"/>
      <c r="BS8" s="423"/>
      <c r="BT8" s="423"/>
      <c r="BU8" s="423"/>
      <c r="BV8" s="424"/>
      <c r="BW8" s="448" t="s">
        <v>170</v>
      </c>
      <c r="BX8" s="448"/>
      <c r="BY8" s="448"/>
      <c r="BZ8" s="448"/>
      <c r="CA8" s="448"/>
      <c r="CB8" s="448"/>
      <c r="CC8" s="555" t="s">
        <v>176</v>
      </c>
      <c r="CD8" s="556"/>
      <c r="CE8" s="556"/>
      <c r="CF8" s="556"/>
      <c r="CG8" s="556"/>
      <c r="CH8" s="556"/>
      <c r="CI8" s="397" t="s">
        <v>9</v>
      </c>
      <c r="CJ8" s="423"/>
      <c r="CK8" s="423"/>
      <c r="CL8" s="423"/>
      <c r="CM8" s="423"/>
      <c r="CN8" s="424"/>
      <c r="CO8" s="397" t="s">
        <v>12</v>
      </c>
      <c r="CP8" s="423"/>
      <c r="CQ8" s="423"/>
      <c r="CR8" s="423"/>
      <c r="CS8" s="423"/>
      <c r="CT8" s="424"/>
      <c r="CU8" s="397" t="s">
        <v>183</v>
      </c>
      <c r="CV8" s="423"/>
      <c r="CW8" s="423"/>
      <c r="CX8" s="423"/>
      <c r="CY8" s="423"/>
      <c r="CZ8" s="424"/>
      <c r="DA8" s="397" t="s">
        <v>192</v>
      </c>
      <c r="DB8" s="423"/>
      <c r="DC8" s="423"/>
      <c r="DD8" s="423"/>
      <c r="DE8" s="423"/>
      <c r="DF8" s="424"/>
      <c r="DG8" s="397" t="s">
        <v>15</v>
      </c>
      <c r="DH8" s="423"/>
      <c r="DI8" s="423"/>
      <c r="DJ8" s="423"/>
      <c r="DK8" s="423"/>
      <c r="DL8" s="424"/>
      <c r="DM8" s="397" t="s">
        <v>143</v>
      </c>
      <c r="DN8" s="482"/>
      <c r="DO8" s="482"/>
      <c r="DP8" s="482"/>
      <c r="DQ8" s="482"/>
      <c r="DR8" s="482"/>
      <c r="DS8" s="397" t="s">
        <v>185</v>
      </c>
      <c r="DT8" s="423"/>
      <c r="DU8" s="423"/>
      <c r="DV8" s="423"/>
      <c r="DW8" s="423"/>
      <c r="DX8" s="423"/>
      <c r="DY8" s="397" t="s">
        <v>189</v>
      </c>
      <c r="DZ8" s="423"/>
      <c r="EA8" s="423"/>
      <c r="EB8" s="423"/>
      <c r="EC8" s="423"/>
      <c r="ED8" s="424"/>
      <c r="EE8" s="534" t="s">
        <v>175</v>
      </c>
      <c r="EF8" s="553"/>
      <c r="EG8" s="553"/>
      <c r="EH8" s="553"/>
      <c r="EI8" s="553"/>
      <c r="EJ8" s="554"/>
      <c r="EK8" s="397" t="s">
        <v>19</v>
      </c>
      <c r="EL8" s="423"/>
      <c r="EM8" s="423"/>
      <c r="EN8" s="423"/>
      <c r="EO8" s="423"/>
      <c r="EP8" s="424"/>
      <c r="EQ8" s="397" t="s">
        <v>200</v>
      </c>
      <c r="ER8" s="423"/>
      <c r="ES8" s="423"/>
      <c r="ET8" s="423"/>
      <c r="EU8" s="423"/>
      <c r="EV8" s="424"/>
      <c r="EW8" s="399" t="s">
        <v>219</v>
      </c>
      <c r="EX8" s="448"/>
      <c r="EY8" s="448"/>
      <c r="EZ8" s="448"/>
      <c r="FA8" s="448"/>
      <c r="FB8" s="448"/>
      <c r="FC8" s="399" t="s">
        <v>220</v>
      </c>
      <c r="FD8" s="448"/>
      <c r="FE8" s="448"/>
      <c r="FF8" s="448"/>
      <c r="FG8" s="448"/>
      <c r="FH8" s="448"/>
      <c r="FI8" s="399" t="s">
        <v>221</v>
      </c>
      <c r="FJ8" s="448"/>
      <c r="FK8" s="448"/>
      <c r="FL8" s="448"/>
      <c r="FM8" s="448"/>
      <c r="FN8" s="448"/>
      <c r="FO8" s="399" t="s">
        <v>222</v>
      </c>
      <c r="FP8" s="448"/>
      <c r="FQ8" s="448"/>
      <c r="FR8" s="448"/>
      <c r="FS8" s="448"/>
      <c r="FT8" s="448"/>
      <c r="FU8" s="399" t="s">
        <v>223</v>
      </c>
      <c r="FV8" s="448"/>
      <c r="FW8" s="448"/>
      <c r="FX8" s="448"/>
      <c r="FY8" s="448"/>
      <c r="FZ8" s="448"/>
      <c r="GA8" s="399" t="s">
        <v>224</v>
      </c>
      <c r="GB8" s="448"/>
      <c r="GC8" s="448"/>
      <c r="GD8" s="448"/>
      <c r="GE8" s="448"/>
      <c r="GF8" s="448"/>
      <c r="GG8" s="399" t="s">
        <v>230</v>
      </c>
      <c r="GH8" s="448"/>
      <c r="GI8" s="448"/>
      <c r="GJ8" s="448"/>
      <c r="GK8" s="399" t="s">
        <v>231</v>
      </c>
      <c r="GL8" s="448"/>
      <c r="GM8" s="448"/>
      <c r="GN8" s="448"/>
      <c r="GO8" s="397" t="s">
        <v>247</v>
      </c>
      <c r="GP8" s="482"/>
      <c r="GQ8" s="482"/>
      <c r="GR8" s="398"/>
      <c r="GS8" s="550" t="s">
        <v>252</v>
      </c>
      <c r="GT8" s="550"/>
      <c r="GU8" s="550"/>
      <c r="GV8" s="550"/>
      <c r="GW8" s="399" t="s">
        <v>237</v>
      </c>
      <c r="GX8" s="448"/>
      <c r="GY8" s="448"/>
      <c r="GZ8" s="448"/>
      <c r="HA8" s="551" t="s">
        <v>321</v>
      </c>
      <c r="HB8" s="448"/>
      <c r="HC8" s="448"/>
      <c r="HD8" s="448"/>
      <c r="HE8" s="399" t="s">
        <v>270</v>
      </c>
      <c r="HF8" s="448"/>
      <c r="HG8" s="448"/>
      <c r="HH8" s="448"/>
      <c r="HI8" s="399" t="s">
        <v>271</v>
      </c>
      <c r="HJ8" s="448"/>
      <c r="HK8" s="448"/>
      <c r="HL8" s="448"/>
      <c r="HM8" s="399" t="s">
        <v>272</v>
      </c>
      <c r="HN8" s="448"/>
      <c r="HO8" s="448"/>
      <c r="HP8" s="448"/>
      <c r="HQ8" s="399" t="s">
        <v>273</v>
      </c>
      <c r="HR8" s="448"/>
      <c r="HS8" s="448"/>
      <c r="HT8" s="448"/>
      <c r="HU8" s="399" t="s">
        <v>274</v>
      </c>
      <c r="HV8" s="448"/>
      <c r="HW8" s="448"/>
      <c r="HX8" s="448"/>
      <c r="HY8" s="399" t="s">
        <v>264</v>
      </c>
      <c r="HZ8" s="448"/>
      <c r="IA8" s="448"/>
      <c r="IB8" s="448"/>
      <c r="IC8" s="399" t="s">
        <v>276</v>
      </c>
      <c r="ID8" s="448"/>
      <c r="IE8" s="448"/>
      <c r="IF8" s="422"/>
      <c r="IG8" s="399" t="s">
        <v>284</v>
      </c>
      <c r="IH8" s="448"/>
      <c r="II8" s="448"/>
      <c r="IJ8" s="448"/>
      <c r="IK8" s="397" t="s">
        <v>286</v>
      </c>
      <c r="IL8" s="482"/>
      <c r="IM8" s="482"/>
      <c r="IN8" s="398"/>
      <c r="IO8" s="397" t="s">
        <v>299</v>
      </c>
      <c r="IP8" s="482"/>
      <c r="IQ8" s="482"/>
      <c r="IR8" s="398"/>
      <c r="IS8" s="397" t="s">
        <v>300</v>
      </c>
      <c r="IT8" s="482"/>
      <c r="IU8" s="482"/>
      <c r="IV8" s="398"/>
      <c r="IW8" s="397" t="s">
        <v>301</v>
      </c>
      <c r="IX8" s="482"/>
      <c r="IY8" s="482"/>
      <c r="IZ8" s="398"/>
      <c r="JA8" s="397" t="s">
        <v>311</v>
      </c>
      <c r="JB8" s="482"/>
      <c r="JC8" s="482"/>
      <c r="JD8" s="398"/>
      <c r="JE8" s="397" t="s">
        <v>316</v>
      </c>
      <c r="JF8" s="482"/>
      <c r="JG8" s="482"/>
      <c r="JH8" s="398"/>
      <c r="JI8" s="397" t="s">
        <v>326</v>
      </c>
      <c r="JJ8" s="482"/>
      <c r="JK8" s="482"/>
      <c r="JL8" s="398"/>
      <c r="JM8" s="406" t="s">
        <v>334</v>
      </c>
      <c r="JN8" s="482"/>
      <c r="JO8" s="482"/>
      <c r="JP8" s="407"/>
      <c r="JQ8" s="406" t="s">
        <v>335</v>
      </c>
      <c r="JR8" s="482"/>
      <c r="JS8" s="482"/>
      <c r="JT8" s="407"/>
      <c r="JU8" s="406" t="s">
        <v>355</v>
      </c>
      <c r="JV8" s="482"/>
      <c r="JW8" s="482"/>
      <c r="JX8" s="407"/>
      <c r="JY8" s="150"/>
      <c r="JZ8" s="150"/>
      <c r="KA8" s="150"/>
      <c r="KB8" s="150"/>
    </row>
    <row r="9" spans="1:288" s="178" customFormat="1" ht="55.5" customHeight="1">
      <c r="A9" s="155"/>
      <c r="B9" s="155"/>
      <c r="C9" s="534" t="s">
        <v>162</v>
      </c>
      <c r="D9" s="535"/>
      <c r="E9" s="397" t="s">
        <v>195</v>
      </c>
      <c r="F9" s="398"/>
      <c r="G9" s="534" t="s">
        <v>163</v>
      </c>
      <c r="H9" s="535"/>
      <c r="I9" s="534" t="s">
        <v>162</v>
      </c>
      <c r="J9" s="535"/>
      <c r="K9" s="397" t="s">
        <v>195</v>
      </c>
      <c r="L9" s="398"/>
      <c r="M9" s="534" t="s">
        <v>163</v>
      </c>
      <c r="N9" s="535"/>
      <c r="O9" s="534" t="s">
        <v>162</v>
      </c>
      <c r="P9" s="535"/>
      <c r="Q9" s="397" t="s">
        <v>195</v>
      </c>
      <c r="R9" s="398"/>
      <c r="S9" s="534" t="s">
        <v>163</v>
      </c>
      <c r="T9" s="535"/>
      <c r="U9" s="534" t="s">
        <v>162</v>
      </c>
      <c r="V9" s="535"/>
      <c r="W9" s="397" t="s">
        <v>195</v>
      </c>
      <c r="X9" s="398"/>
      <c r="Y9" s="534" t="s">
        <v>163</v>
      </c>
      <c r="Z9" s="535"/>
      <c r="AA9" s="534" t="s">
        <v>162</v>
      </c>
      <c r="AB9" s="535"/>
      <c r="AC9" s="397" t="s">
        <v>195</v>
      </c>
      <c r="AD9" s="398"/>
      <c r="AE9" s="534" t="s">
        <v>163</v>
      </c>
      <c r="AF9" s="535"/>
      <c r="AG9" s="534" t="s">
        <v>162</v>
      </c>
      <c r="AH9" s="535"/>
      <c r="AI9" s="397" t="s">
        <v>195</v>
      </c>
      <c r="AJ9" s="398"/>
      <c r="AK9" s="534" t="s">
        <v>163</v>
      </c>
      <c r="AL9" s="535"/>
      <c r="AM9" s="534" t="s">
        <v>162</v>
      </c>
      <c r="AN9" s="535"/>
      <c r="AO9" s="397" t="s">
        <v>195</v>
      </c>
      <c r="AP9" s="398"/>
      <c r="AQ9" s="519" t="s">
        <v>163</v>
      </c>
      <c r="AR9" s="519"/>
      <c r="AS9" s="534" t="s">
        <v>162</v>
      </c>
      <c r="AT9" s="535"/>
      <c r="AU9" s="397" t="s">
        <v>195</v>
      </c>
      <c r="AV9" s="398"/>
      <c r="AW9" s="534" t="s">
        <v>163</v>
      </c>
      <c r="AX9" s="535"/>
      <c r="AY9" s="534" t="s">
        <v>162</v>
      </c>
      <c r="AZ9" s="535"/>
      <c r="BA9" s="397" t="s">
        <v>195</v>
      </c>
      <c r="BB9" s="398"/>
      <c r="BC9" s="519" t="s">
        <v>163</v>
      </c>
      <c r="BD9" s="519"/>
      <c r="BE9" s="534" t="s">
        <v>162</v>
      </c>
      <c r="BF9" s="535"/>
      <c r="BG9" s="397" t="s">
        <v>195</v>
      </c>
      <c r="BH9" s="398"/>
      <c r="BI9" s="534" t="s">
        <v>163</v>
      </c>
      <c r="BJ9" s="535"/>
      <c r="BK9" s="534" t="s">
        <v>162</v>
      </c>
      <c r="BL9" s="535"/>
      <c r="BM9" s="397" t="s">
        <v>195</v>
      </c>
      <c r="BN9" s="398"/>
      <c r="BO9" s="534" t="s">
        <v>163</v>
      </c>
      <c r="BP9" s="535"/>
      <c r="BQ9" s="534" t="s">
        <v>162</v>
      </c>
      <c r="BR9" s="535"/>
      <c r="BS9" s="397" t="s">
        <v>195</v>
      </c>
      <c r="BT9" s="398"/>
      <c r="BU9" s="534" t="s">
        <v>163</v>
      </c>
      <c r="BV9" s="535"/>
      <c r="BW9" s="534" t="s">
        <v>162</v>
      </c>
      <c r="BX9" s="535"/>
      <c r="BY9" s="397" t="s">
        <v>195</v>
      </c>
      <c r="BZ9" s="398"/>
      <c r="CA9" s="534" t="s">
        <v>163</v>
      </c>
      <c r="CB9" s="535"/>
      <c r="CC9" s="534" t="s">
        <v>162</v>
      </c>
      <c r="CD9" s="535"/>
      <c r="CE9" s="397" t="s">
        <v>195</v>
      </c>
      <c r="CF9" s="398"/>
      <c r="CG9" s="534" t="s">
        <v>163</v>
      </c>
      <c r="CH9" s="535"/>
      <c r="CI9" s="534" t="s">
        <v>162</v>
      </c>
      <c r="CJ9" s="535"/>
      <c r="CK9" s="397" t="s">
        <v>195</v>
      </c>
      <c r="CL9" s="398"/>
      <c r="CM9" s="534" t="s">
        <v>163</v>
      </c>
      <c r="CN9" s="535"/>
      <c r="CO9" s="534" t="s">
        <v>162</v>
      </c>
      <c r="CP9" s="535"/>
      <c r="CQ9" s="397" t="s">
        <v>195</v>
      </c>
      <c r="CR9" s="398"/>
      <c r="CS9" s="534" t="s">
        <v>163</v>
      </c>
      <c r="CT9" s="535"/>
      <c r="CU9" s="534" t="s">
        <v>162</v>
      </c>
      <c r="CV9" s="535"/>
      <c r="CW9" s="397" t="s">
        <v>195</v>
      </c>
      <c r="CX9" s="398"/>
      <c r="CY9" s="534" t="s">
        <v>163</v>
      </c>
      <c r="CZ9" s="535"/>
      <c r="DA9" s="534" t="s">
        <v>162</v>
      </c>
      <c r="DB9" s="535"/>
      <c r="DC9" s="397" t="s">
        <v>195</v>
      </c>
      <c r="DD9" s="398"/>
      <c r="DE9" s="534" t="s">
        <v>163</v>
      </c>
      <c r="DF9" s="535"/>
      <c r="DG9" s="534" t="s">
        <v>162</v>
      </c>
      <c r="DH9" s="535"/>
      <c r="DI9" s="397" t="s">
        <v>195</v>
      </c>
      <c r="DJ9" s="398"/>
      <c r="DK9" s="519" t="s">
        <v>163</v>
      </c>
      <c r="DL9" s="519"/>
      <c r="DM9" s="534" t="s">
        <v>162</v>
      </c>
      <c r="DN9" s="535"/>
      <c r="DO9" s="397" t="s">
        <v>195</v>
      </c>
      <c r="DP9" s="398"/>
      <c r="DQ9" s="534" t="s">
        <v>163</v>
      </c>
      <c r="DR9" s="535"/>
      <c r="DS9" s="534" t="s">
        <v>162</v>
      </c>
      <c r="DT9" s="535"/>
      <c r="DU9" s="397" t="s">
        <v>195</v>
      </c>
      <c r="DV9" s="398"/>
      <c r="DW9" s="534" t="s">
        <v>163</v>
      </c>
      <c r="DX9" s="535"/>
      <c r="DY9" s="534" t="s">
        <v>162</v>
      </c>
      <c r="DZ9" s="535"/>
      <c r="EA9" s="397" t="s">
        <v>195</v>
      </c>
      <c r="EB9" s="398"/>
      <c r="EC9" s="534" t="s">
        <v>163</v>
      </c>
      <c r="ED9" s="535"/>
      <c r="EE9" s="534" t="s">
        <v>162</v>
      </c>
      <c r="EF9" s="535"/>
      <c r="EG9" s="397" t="s">
        <v>195</v>
      </c>
      <c r="EH9" s="398"/>
      <c r="EI9" s="534" t="s">
        <v>163</v>
      </c>
      <c r="EJ9" s="535"/>
      <c r="EK9" s="534" t="s">
        <v>162</v>
      </c>
      <c r="EL9" s="535"/>
      <c r="EM9" s="397" t="s">
        <v>195</v>
      </c>
      <c r="EN9" s="398"/>
      <c r="EO9" s="534" t="s">
        <v>163</v>
      </c>
      <c r="EP9" s="535"/>
      <c r="EQ9" s="534" t="s">
        <v>162</v>
      </c>
      <c r="ER9" s="535"/>
      <c r="ES9" s="397" t="s">
        <v>195</v>
      </c>
      <c r="ET9" s="398"/>
      <c r="EU9" s="534" t="s">
        <v>163</v>
      </c>
      <c r="EV9" s="535"/>
      <c r="EW9" s="534" t="s">
        <v>162</v>
      </c>
      <c r="EX9" s="535"/>
      <c r="EY9" s="397" t="s">
        <v>195</v>
      </c>
      <c r="EZ9" s="398"/>
      <c r="FA9" s="534" t="s">
        <v>163</v>
      </c>
      <c r="FB9" s="535"/>
      <c r="FC9" s="534" t="s">
        <v>162</v>
      </c>
      <c r="FD9" s="535"/>
      <c r="FE9" s="397" t="s">
        <v>195</v>
      </c>
      <c r="FF9" s="398"/>
      <c r="FG9" s="534" t="s">
        <v>163</v>
      </c>
      <c r="FH9" s="535"/>
      <c r="FI9" s="534" t="s">
        <v>162</v>
      </c>
      <c r="FJ9" s="535"/>
      <c r="FK9" s="397" t="s">
        <v>195</v>
      </c>
      <c r="FL9" s="398"/>
      <c r="FM9" s="534" t="s">
        <v>163</v>
      </c>
      <c r="FN9" s="535"/>
      <c r="FO9" s="534" t="s">
        <v>162</v>
      </c>
      <c r="FP9" s="535"/>
      <c r="FQ9" s="397" t="s">
        <v>195</v>
      </c>
      <c r="FR9" s="398"/>
      <c r="FS9" s="534" t="s">
        <v>163</v>
      </c>
      <c r="FT9" s="535"/>
      <c r="FU9" s="534" t="s">
        <v>162</v>
      </c>
      <c r="FV9" s="535"/>
      <c r="FW9" s="397" t="s">
        <v>195</v>
      </c>
      <c r="FX9" s="398"/>
      <c r="FY9" s="534" t="s">
        <v>163</v>
      </c>
      <c r="FZ9" s="535"/>
      <c r="GA9" s="534" t="s">
        <v>162</v>
      </c>
      <c r="GB9" s="535"/>
      <c r="GC9" s="397" t="s">
        <v>195</v>
      </c>
      <c r="GD9" s="398"/>
      <c r="GE9" s="534" t="s">
        <v>163</v>
      </c>
      <c r="GF9" s="535"/>
      <c r="GG9" s="534" t="s">
        <v>162</v>
      </c>
      <c r="GH9" s="535"/>
      <c r="GI9" s="534" t="s">
        <v>163</v>
      </c>
      <c r="GJ9" s="535"/>
      <c r="GK9" s="534" t="s">
        <v>162</v>
      </c>
      <c r="GL9" s="535"/>
      <c r="GM9" s="534" t="s">
        <v>163</v>
      </c>
      <c r="GN9" s="535"/>
      <c r="GO9" s="534" t="s">
        <v>162</v>
      </c>
      <c r="GP9" s="535"/>
      <c r="GQ9" s="534" t="s">
        <v>163</v>
      </c>
      <c r="GR9" s="535"/>
      <c r="GS9" s="534" t="s">
        <v>162</v>
      </c>
      <c r="GT9" s="535"/>
      <c r="GU9" s="534" t="s">
        <v>163</v>
      </c>
      <c r="GV9" s="535"/>
      <c r="GW9" s="534" t="s">
        <v>162</v>
      </c>
      <c r="GX9" s="535"/>
      <c r="GY9" s="534" t="s">
        <v>163</v>
      </c>
      <c r="GZ9" s="535"/>
      <c r="HA9" s="534" t="s">
        <v>162</v>
      </c>
      <c r="HB9" s="535"/>
      <c r="HC9" s="534" t="s">
        <v>163</v>
      </c>
      <c r="HD9" s="535"/>
      <c r="HE9" s="534" t="s">
        <v>162</v>
      </c>
      <c r="HF9" s="535"/>
      <c r="HG9" s="534" t="s">
        <v>163</v>
      </c>
      <c r="HH9" s="535"/>
      <c r="HI9" s="534" t="s">
        <v>162</v>
      </c>
      <c r="HJ9" s="535"/>
      <c r="HK9" s="534" t="s">
        <v>163</v>
      </c>
      <c r="HL9" s="535"/>
      <c r="HM9" s="534" t="s">
        <v>162</v>
      </c>
      <c r="HN9" s="535"/>
      <c r="HO9" s="534" t="s">
        <v>163</v>
      </c>
      <c r="HP9" s="535"/>
      <c r="HQ9" s="534" t="s">
        <v>162</v>
      </c>
      <c r="HR9" s="535"/>
      <c r="HS9" s="534" t="s">
        <v>163</v>
      </c>
      <c r="HT9" s="535"/>
      <c r="HU9" s="534" t="s">
        <v>162</v>
      </c>
      <c r="HV9" s="535"/>
      <c r="HW9" s="534" t="s">
        <v>163</v>
      </c>
      <c r="HX9" s="535"/>
      <c r="HY9" s="534" t="s">
        <v>162</v>
      </c>
      <c r="HZ9" s="535"/>
      <c r="IA9" s="534" t="s">
        <v>163</v>
      </c>
      <c r="IB9" s="535"/>
      <c r="IC9" s="534" t="s">
        <v>162</v>
      </c>
      <c r="ID9" s="535"/>
      <c r="IE9" s="534" t="s">
        <v>163</v>
      </c>
      <c r="IF9" s="549"/>
      <c r="IG9" s="519" t="s">
        <v>162</v>
      </c>
      <c r="IH9" s="519"/>
      <c r="II9" s="519" t="s">
        <v>163</v>
      </c>
      <c r="IJ9" s="519"/>
      <c r="IK9" s="534" t="s">
        <v>162</v>
      </c>
      <c r="IL9" s="535"/>
      <c r="IM9" s="534" t="s">
        <v>163</v>
      </c>
      <c r="IN9" s="535"/>
      <c r="IO9" s="534" t="s">
        <v>162</v>
      </c>
      <c r="IP9" s="535"/>
      <c r="IQ9" s="534" t="s">
        <v>163</v>
      </c>
      <c r="IR9" s="535"/>
      <c r="IS9" s="534" t="s">
        <v>162</v>
      </c>
      <c r="IT9" s="535"/>
      <c r="IU9" s="534" t="s">
        <v>163</v>
      </c>
      <c r="IV9" s="535"/>
      <c r="IW9" s="534" t="s">
        <v>162</v>
      </c>
      <c r="IX9" s="535"/>
      <c r="IY9" s="534" t="s">
        <v>163</v>
      </c>
      <c r="IZ9" s="535"/>
      <c r="JA9" s="534" t="s">
        <v>162</v>
      </c>
      <c r="JB9" s="535"/>
      <c r="JC9" s="534" t="s">
        <v>163</v>
      </c>
      <c r="JD9" s="535"/>
      <c r="JE9" s="534" t="s">
        <v>162</v>
      </c>
      <c r="JF9" s="535"/>
      <c r="JG9" s="534" t="s">
        <v>163</v>
      </c>
      <c r="JH9" s="535"/>
      <c r="JI9" s="534" t="s">
        <v>162</v>
      </c>
      <c r="JJ9" s="535"/>
      <c r="JK9" s="534" t="s">
        <v>163</v>
      </c>
      <c r="JL9" s="535"/>
      <c r="JM9" s="528" t="s">
        <v>162</v>
      </c>
      <c r="JN9" s="529"/>
      <c r="JO9" s="528" t="s">
        <v>163</v>
      </c>
      <c r="JP9" s="529"/>
      <c r="JQ9" s="528" t="s">
        <v>162</v>
      </c>
      <c r="JR9" s="529"/>
      <c r="JS9" s="528" t="s">
        <v>163</v>
      </c>
      <c r="JT9" s="529"/>
      <c r="JU9" s="528" t="s">
        <v>162</v>
      </c>
      <c r="JV9" s="529"/>
      <c r="JW9" s="528" t="s">
        <v>163</v>
      </c>
      <c r="JX9" s="529"/>
      <c r="JY9" s="342"/>
      <c r="JZ9" s="342"/>
      <c r="KA9" s="342"/>
      <c r="KB9" s="342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1.86</v>
      </c>
      <c r="P11" s="67"/>
      <c r="Q11" s="70"/>
      <c r="R11" s="67"/>
      <c r="S11" s="67">
        <f>O11+Q11</f>
        <v>1.86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>
        <v>123.71</v>
      </c>
      <c r="BX11" s="70"/>
      <c r="BY11" s="75"/>
      <c r="BZ11" s="86"/>
      <c r="CA11" s="67">
        <f>BW11+BY11</f>
        <v>123.71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0</v>
      </c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1.03</v>
      </c>
      <c r="EL11" s="67"/>
      <c r="EM11" s="67"/>
      <c r="EN11" s="67"/>
      <c r="EO11" s="67">
        <f>EK11+EM11</f>
        <v>1.03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>
        <v>0</v>
      </c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1.03</v>
      </c>
      <c r="GX11" s="172"/>
      <c r="GY11" s="70">
        <f>GW11</f>
        <v>1.03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1.86</v>
      </c>
      <c r="HJ11" s="172"/>
      <c r="HK11" s="70">
        <f>HI11</f>
        <v>1.86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23.71</v>
      </c>
      <c r="HV11" s="70"/>
      <c r="HW11" s="70">
        <f>HU11</f>
        <v>23.71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>
        <v>0</v>
      </c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1.55</v>
      </c>
      <c r="JF11" s="187"/>
      <c r="JG11" s="187">
        <f>JE11</f>
        <v>1.55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1.86</v>
      </c>
      <c r="P12" s="67"/>
      <c r="Q12" s="70"/>
      <c r="R12" s="67"/>
      <c r="S12" s="67">
        <f t="shared" ref="S12:T75" si="3">O12+Q12</f>
        <v>1.86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61.86</v>
      </c>
      <c r="AH12" s="67"/>
      <c r="AI12" s="67"/>
      <c r="AJ12" s="67"/>
      <c r="AK12" s="67">
        <f t="shared" ref="AK12:AL75" si="6">AG12+AI12</f>
        <v>61.86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>
        <v>123.71</v>
      </c>
      <c r="BX12" s="70"/>
      <c r="BY12" s="75"/>
      <c r="BZ12" s="86"/>
      <c r="CA12" s="67">
        <f t="shared" ref="CA12:CB75" si="13">BW12+BY12</f>
        <v>123.71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0</v>
      </c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1.03</v>
      </c>
      <c r="EL12" s="67"/>
      <c r="EM12" s="67"/>
      <c r="EN12" s="67"/>
      <c r="EO12" s="67">
        <f t="shared" ref="EO12:EP75" si="24">EK12+EM12</f>
        <v>1.03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>
        <v>0</v>
      </c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1.03</v>
      </c>
      <c r="GX12" s="172"/>
      <c r="GY12" s="70">
        <f t="shared" ref="GY12:GY75" si="44">GW12</f>
        <v>1.03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1.86</v>
      </c>
      <c r="HJ12" s="172"/>
      <c r="HK12" s="70">
        <f t="shared" ref="HK12:HL75" si="49">HI12</f>
        <v>1.86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23.71</v>
      </c>
      <c r="HV12" s="70"/>
      <c r="HW12" s="70">
        <f t="shared" ref="HW12:HX43" si="52">HU12</f>
        <v>23.71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>
        <v>0</v>
      </c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1.55</v>
      </c>
      <c r="JF12" s="187"/>
      <c r="JG12" s="187">
        <f t="shared" ref="JG12:JH75" si="63">JE12</f>
        <v>1.55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5.15</v>
      </c>
      <c r="J13" s="67"/>
      <c r="K13" s="67"/>
      <c r="L13" s="67"/>
      <c r="M13" s="191">
        <f t="shared" si="2"/>
        <v>5.15</v>
      </c>
      <c r="N13" s="191">
        <f t="shared" si="2"/>
        <v>0</v>
      </c>
      <c r="O13" s="189">
        <v>1.86</v>
      </c>
      <c r="P13" s="192"/>
      <c r="Q13" s="190"/>
      <c r="R13" s="191"/>
      <c r="S13" s="191">
        <f t="shared" si="3"/>
        <v>1.86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20.62</v>
      </c>
      <c r="AH13" s="191"/>
      <c r="AI13" s="191"/>
      <c r="AJ13" s="191"/>
      <c r="AK13" s="191">
        <f t="shared" si="6"/>
        <v>20.62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>
        <v>123.71</v>
      </c>
      <c r="BX13" s="190"/>
      <c r="BY13" s="201"/>
      <c r="BZ13" s="202"/>
      <c r="CA13" s="191">
        <f t="shared" si="13"/>
        <v>123.71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0</v>
      </c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1.03</v>
      </c>
      <c r="EL13" s="189"/>
      <c r="EM13" s="204"/>
      <c r="EN13" s="204"/>
      <c r="EO13" s="191">
        <f t="shared" si="24"/>
        <v>1.03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>
        <v>0</v>
      </c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1.03</v>
      </c>
      <c r="GX13" s="209"/>
      <c r="GY13" s="190">
        <f t="shared" si="44"/>
        <v>1.03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1.86</v>
      </c>
      <c r="HJ13" s="172"/>
      <c r="HK13" s="190">
        <f t="shared" si="49"/>
        <v>1.86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23.71</v>
      </c>
      <c r="HV13" s="190"/>
      <c r="HW13" s="190">
        <f t="shared" si="52"/>
        <v>23.71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K13" s="211"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5.15</v>
      </c>
      <c r="J14" s="67"/>
      <c r="K14" s="67"/>
      <c r="L14" s="67"/>
      <c r="M14" s="67">
        <f t="shared" si="2"/>
        <v>5.15</v>
      </c>
      <c r="N14" s="67">
        <f t="shared" si="2"/>
        <v>0</v>
      </c>
      <c r="O14" s="212">
        <v>1.86</v>
      </c>
      <c r="P14" s="213"/>
      <c r="Q14" s="70"/>
      <c r="R14" s="67"/>
      <c r="S14" s="67">
        <f t="shared" si="3"/>
        <v>1.86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>
        <v>123.71</v>
      </c>
      <c r="BX14" s="70"/>
      <c r="BY14" s="75"/>
      <c r="BZ14" s="218"/>
      <c r="CA14" s="67">
        <f t="shared" si="13"/>
        <v>123.71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0</v>
      </c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1.03</v>
      </c>
      <c r="EL14" s="212"/>
      <c r="EM14" s="219"/>
      <c r="EN14" s="219"/>
      <c r="EO14" s="67">
        <f t="shared" si="24"/>
        <v>1.03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>
        <v>0</v>
      </c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1.03</v>
      </c>
      <c r="GX14" s="172"/>
      <c r="GY14" s="70">
        <f t="shared" si="44"/>
        <v>1.03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1.86</v>
      </c>
      <c r="HJ14" s="172"/>
      <c r="HK14" s="70">
        <f t="shared" si="49"/>
        <v>1.86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23.71</v>
      </c>
      <c r="HV14" s="70"/>
      <c r="HW14" s="70">
        <f t="shared" si="52"/>
        <v>23.71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K14" s="211"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16.489999999999998</v>
      </c>
      <c r="J15" s="67"/>
      <c r="K15" s="67"/>
      <c r="L15" s="67"/>
      <c r="M15" s="67">
        <f t="shared" si="2"/>
        <v>16.489999999999998</v>
      </c>
      <c r="N15" s="67">
        <f t="shared" si="2"/>
        <v>0</v>
      </c>
      <c r="O15" s="212">
        <v>1.86</v>
      </c>
      <c r="P15" s="213"/>
      <c r="Q15" s="70"/>
      <c r="R15" s="67"/>
      <c r="S15" s="67">
        <f t="shared" si="3"/>
        <v>1.86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51.55</v>
      </c>
      <c r="AH15" s="67"/>
      <c r="AI15" s="67"/>
      <c r="AJ15" s="67"/>
      <c r="AK15" s="67">
        <f t="shared" si="6"/>
        <v>51.55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>
        <v>134.02000000000001</v>
      </c>
      <c r="BX15" s="70"/>
      <c r="BY15" s="75"/>
      <c r="BZ15" s="218"/>
      <c r="CA15" s="67">
        <f t="shared" si="13"/>
        <v>134.02000000000001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>
        <v>0</v>
      </c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1.24</v>
      </c>
      <c r="HJ15" s="172"/>
      <c r="HK15" s="70">
        <f t="shared" si="49"/>
        <v>1.24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23.71</v>
      </c>
      <c r="HV15" s="70"/>
      <c r="HW15" s="70">
        <f t="shared" si="52"/>
        <v>23.71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K15" s="211"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16.489999999999998</v>
      </c>
      <c r="J16" s="67"/>
      <c r="K16" s="67"/>
      <c r="L16" s="67"/>
      <c r="M16" s="67">
        <f t="shared" si="2"/>
        <v>16.489999999999998</v>
      </c>
      <c r="N16" s="67">
        <f t="shared" si="2"/>
        <v>0</v>
      </c>
      <c r="O16" s="212">
        <v>1.86</v>
      </c>
      <c r="P16" s="213"/>
      <c r="Q16" s="70"/>
      <c r="R16" s="67"/>
      <c r="S16" s="67">
        <f t="shared" si="3"/>
        <v>1.86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20.62</v>
      </c>
      <c r="AH16" s="67"/>
      <c r="AI16" s="67"/>
      <c r="AJ16" s="67"/>
      <c r="AK16" s="67">
        <f t="shared" si="6"/>
        <v>20.62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>
        <v>134.02000000000001</v>
      </c>
      <c r="BX16" s="70"/>
      <c r="BY16" s="75"/>
      <c r="BZ16" s="218"/>
      <c r="CA16" s="67">
        <f t="shared" si="13"/>
        <v>134.02000000000001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>
        <v>0</v>
      </c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1.24</v>
      </c>
      <c r="HJ16" s="172"/>
      <c r="HK16" s="70">
        <f t="shared" si="49"/>
        <v>1.24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23.71</v>
      </c>
      <c r="HV16" s="70"/>
      <c r="HW16" s="70">
        <f t="shared" si="52"/>
        <v>23.71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K16" s="211"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5.15</v>
      </c>
      <c r="J17" s="67"/>
      <c r="K17" s="67"/>
      <c r="L17" s="67"/>
      <c r="M17" s="67">
        <f t="shared" si="2"/>
        <v>5.15</v>
      </c>
      <c r="N17" s="67">
        <f t="shared" si="2"/>
        <v>0</v>
      </c>
      <c r="O17" s="212">
        <v>1.86</v>
      </c>
      <c r="P17" s="213"/>
      <c r="Q17" s="70"/>
      <c r="R17" s="67"/>
      <c r="S17" s="67">
        <f t="shared" si="3"/>
        <v>1.86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>
        <v>134.02000000000001</v>
      </c>
      <c r="BX17" s="70"/>
      <c r="BY17" s="75"/>
      <c r="BZ17" s="218"/>
      <c r="CA17" s="67">
        <f t="shared" si="13"/>
        <v>134.02000000000001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>
        <v>0</v>
      </c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1.24</v>
      </c>
      <c r="HJ17" s="172"/>
      <c r="HK17" s="70">
        <f t="shared" si="49"/>
        <v>1.24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23.71</v>
      </c>
      <c r="HV17" s="70"/>
      <c r="HW17" s="70">
        <f t="shared" si="52"/>
        <v>23.71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K17" s="211"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5.15</v>
      </c>
      <c r="J18" s="67"/>
      <c r="K18" s="67"/>
      <c r="L18" s="67"/>
      <c r="M18" s="67">
        <f t="shared" si="2"/>
        <v>5.15</v>
      </c>
      <c r="N18" s="67">
        <f t="shared" si="2"/>
        <v>0</v>
      </c>
      <c r="O18" s="212">
        <v>1.86</v>
      </c>
      <c r="P18" s="213"/>
      <c r="Q18" s="70"/>
      <c r="R18" s="67"/>
      <c r="S18" s="67">
        <f t="shared" si="3"/>
        <v>1.86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>
        <v>134.02000000000001</v>
      </c>
      <c r="BX18" s="70"/>
      <c r="BY18" s="75"/>
      <c r="BZ18" s="218"/>
      <c r="CA18" s="67">
        <f t="shared" si="13"/>
        <v>134.02000000000001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>
        <v>0</v>
      </c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1.24</v>
      </c>
      <c r="HJ18" s="172"/>
      <c r="HK18" s="70">
        <f t="shared" si="49"/>
        <v>1.24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23.71</v>
      </c>
      <c r="HV18" s="70"/>
      <c r="HW18" s="70">
        <f t="shared" si="52"/>
        <v>23.71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K18" s="211"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5.15</v>
      </c>
      <c r="J19" s="67"/>
      <c r="K19" s="67"/>
      <c r="L19" s="67"/>
      <c r="M19" s="67">
        <f t="shared" si="2"/>
        <v>5.15</v>
      </c>
      <c r="N19" s="67">
        <f t="shared" si="2"/>
        <v>0</v>
      </c>
      <c r="O19" s="212">
        <v>1.86</v>
      </c>
      <c r="P19" s="213"/>
      <c r="Q19" s="70"/>
      <c r="R19" s="67"/>
      <c r="S19" s="67">
        <f t="shared" si="3"/>
        <v>1.86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>
        <v>134.02000000000001</v>
      </c>
      <c r="BX19" s="70"/>
      <c r="BY19" s="75"/>
      <c r="BZ19" s="218"/>
      <c r="CA19" s="67">
        <f t="shared" si="13"/>
        <v>134.02000000000001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>
        <v>0</v>
      </c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1.24</v>
      </c>
      <c r="HJ19" s="172"/>
      <c r="HK19" s="70">
        <f t="shared" si="49"/>
        <v>1.24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23.71</v>
      </c>
      <c r="HV19" s="70"/>
      <c r="HW19" s="70">
        <f t="shared" si="52"/>
        <v>23.71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K19" s="211"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5.15</v>
      </c>
      <c r="J20" s="67"/>
      <c r="K20" s="67"/>
      <c r="L20" s="67"/>
      <c r="M20" s="67">
        <f t="shared" si="2"/>
        <v>5.15</v>
      </c>
      <c r="N20" s="67">
        <f t="shared" si="2"/>
        <v>0</v>
      </c>
      <c r="O20" s="212">
        <v>1.86</v>
      </c>
      <c r="P20" s="213"/>
      <c r="Q20" s="70"/>
      <c r="R20" s="67"/>
      <c r="S20" s="67">
        <f t="shared" si="3"/>
        <v>1.86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>
        <v>134.02000000000001</v>
      </c>
      <c r="BX20" s="70"/>
      <c r="BY20" s="75"/>
      <c r="BZ20" s="218"/>
      <c r="CA20" s="67">
        <f t="shared" si="13"/>
        <v>134.02000000000001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>
        <v>0</v>
      </c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1.24</v>
      </c>
      <c r="HJ20" s="172"/>
      <c r="HK20" s="70">
        <f t="shared" si="49"/>
        <v>1.24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23.71</v>
      </c>
      <c r="HV20" s="70"/>
      <c r="HW20" s="70">
        <f t="shared" si="52"/>
        <v>23.71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K20" s="211"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14.43</v>
      </c>
      <c r="J21" s="67"/>
      <c r="K21" s="67"/>
      <c r="L21" s="67"/>
      <c r="M21" s="67">
        <f t="shared" si="2"/>
        <v>14.43</v>
      </c>
      <c r="N21" s="67">
        <f t="shared" si="2"/>
        <v>0</v>
      </c>
      <c r="O21" s="212">
        <v>1.86</v>
      </c>
      <c r="P21" s="213"/>
      <c r="Q21" s="70"/>
      <c r="R21" s="67"/>
      <c r="S21" s="67">
        <f t="shared" si="3"/>
        <v>1.86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>
        <v>134.01</v>
      </c>
      <c r="BX21" s="70"/>
      <c r="BY21" s="75"/>
      <c r="BZ21" s="218"/>
      <c r="CA21" s="67">
        <f t="shared" si="13"/>
        <v>134.01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>
        <v>0</v>
      </c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1.24</v>
      </c>
      <c r="HJ21" s="172"/>
      <c r="HK21" s="70">
        <f t="shared" si="49"/>
        <v>1.24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23.71</v>
      </c>
      <c r="HV21" s="70"/>
      <c r="HW21" s="70">
        <f t="shared" si="52"/>
        <v>23.71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K21" s="211"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1.55</v>
      </c>
      <c r="JF21" s="187"/>
      <c r="JG21" s="187">
        <f t="shared" si="63"/>
        <v>1.55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16.489999999999998</v>
      </c>
      <c r="J22" s="67"/>
      <c r="K22" s="67"/>
      <c r="L22" s="67"/>
      <c r="M22" s="67">
        <f t="shared" si="2"/>
        <v>16.489999999999998</v>
      </c>
      <c r="N22" s="67">
        <f t="shared" si="2"/>
        <v>0</v>
      </c>
      <c r="O22" s="212">
        <v>1.86</v>
      </c>
      <c r="P22" s="213"/>
      <c r="Q22" s="70"/>
      <c r="R22" s="67"/>
      <c r="S22" s="67">
        <f t="shared" si="3"/>
        <v>1.86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61.86</v>
      </c>
      <c r="AH22" s="67"/>
      <c r="AI22" s="67"/>
      <c r="AJ22" s="67"/>
      <c r="AK22" s="67">
        <f t="shared" si="6"/>
        <v>61.86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>
        <v>134.02000000000001</v>
      </c>
      <c r="BX22" s="70"/>
      <c r="BY22" s="75"/>
      <c r="BZ22" s="218"/>
      <c r="CA22" s="67">
        <f t="shared" si="13"/>
        <v>134.02000000000001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>
        <v>0</v>
      </c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1.24</v>
      </c>
      <c r="HJ22" s="172"/>
      <c r="HK22" s="70">
        <f t="shared" si="49"/>
        <v>1.24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23.71</v>
      </c>
      <c r="HV22" s="70"/>
      <c r="HW22" s="70">
        <f t="shared" si="52"/>
        <v>23.71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K22" s="211"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1.55</v>
      </c>
      <c r="JF22" s="187"/>
      <c r="JG22" s="187">
        <f t="shared" si="63"/>
        <v>1.55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4.12</v>
      </c>
      <c r="J23" s="67"/>
      <c r="K23" s="67"/>
      <c r="L23" s="67"/>
      <c r="M23" s="67">
        <f t="shared" si="2"/>
        <v>4.12</v>
      </c>
      <c r="N23" s="67">
        <f t="shared" si="2"/>
        <v>0</v>
      </c>
      <c r="O23" s="212">
        <v>1.86</v>
      </c>
      <c r="P23" s="213"/>
      <c r="Q23" s="70"/>
      <c r="R23" s="67"/>
      <c r="S23" s="67">
        <f t="shared" si="3"/>
        <v>1.86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>
        <v>134.02000000000001</v>
      </c>
      <c r="BX23" s="70"/>
      <c r="BY23" s="75"/>
      <c r="BZ23" s="218"/>
      <c r="CA23" s="67">
        <f t="shared" si="13"/>
        <v>134.02000000000001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>
        <v>0</v>
      </c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1.24</v>
      </c>
      <c r="HJ23" s="172"/>
      <c r="HK23" s="70">
        <f t="shared" si="49"/>
        <v>1.24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K23" s="211"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1.55</v>
      </c>
      <c r="JF23" s="187"/>
      <c r="JG23" s="187">
        <f t="shared" si="63"/>
        <v>1.55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4.12</v>
      </c>
      <c r="J24" s="67"/>
      <c r="K24" s="67"/>
      <c r="L24" s="67"/>
      <c r="M24" s="67">
        <f t="shared" si="2"/>
        <v>4.12</v>
      </c>
      <c r="N24" s="67">
        <f t="shared" si="2"/>
        <v>0</v>
      </c>
      <c r="O24" s="212">
        <v>1.86</v>
      </c>
      <c r="P24" s="213"/>
      <c r="Q24" s="70"/>
      <c r="R24" s="67"/>
      <c r="S24" s="67">
        <f t="shared" si="3"/>
        <v>1.86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>
        <v>134.02000000000001</v>
      </c>
      <c r="BX24" s="70"/>
      <c r="BY24" s="75"/>
      <c r="BZ24" s="218"/>
      <c r="CA24" s="67">
        <f t="shared" si="13"/>
        <v>134.02000000000001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>
        <v>0</v>
      </c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1.24</v>
      </c>
      <c r="HJ24" s="172"/>
      <c r="HK24" s="70">
        <f t="shared" si="49"/>
        <v>1.24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K24" s="211"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1.55</v>
      </c>
      <c r="JF24" s="187"/>
      <c r="JG24" s="187">
        <f t="shared" si="63"/>
        <v>1.55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4.12</v>
      </c>
      <c r="J25" s="67"/>
      <c r="K25" s="67"/>
      <c r="L25" s="67"/>
      <c r="M25" s="67">
        <f t="shared" si="2"/>
        <v>4.12</v>
      </c>
      <c r="N25" s="67">
        <f t="shared" si="2"/>
        <v>0</v>
      </c>
      <c r="O25" s="212">
        <v>1.86</v>
      </c>
      <c r="P25" s="213"/>
      <c r="Q25" s="70"/>
      <c r="R25" s="67"/>
      <c r="S25" s="67">
        <f t="shared" si="3"/>
        <v>1.86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41.24</v>
      </c>
      <c r="AH25" s="67"/>
      <c r="AI25" s="67"/>
      <c r="AJ25" s="67"/>
      <c r="AK25" s="67">
        <f t="shared" si="6"/>
        <v>41.24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>
        <v>134.02000000000001</v>
      </c>
      <c r="BX25" s="70"/>
      <c r="BY25" s="75"/>
      <c r="BZ25" s="218"/>
      <c r="CA25" s="67">
        <f t="shared" si="13"/>
        <v>134.02000000000001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>
        <v>0</v>
      </c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1.24</v>
      </c>
      <c r="HJ25" s="172"/>
      <c r="HK25" s="70">
        <f t="shared" si="49"/>
        <v>1.24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K25" s="211"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1.55</v>
      </c>
      <c r="JF25" s="187"/>
      <c r="JG25" s="187">
        <f t="shared" si="63"/>
        <v>1.55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4.12</v>
      </c>
      <c r="J26" s="67"/>
      <c r="K26" s="67"/>
      <c r="L26" s="67"/>
      <c r="M26" s="67">
        <f t="shared" si="2"/>
        <v>4.12</v>
      </c>
      <c r="N26" s="67">
        <f t="shared" si="2"/>
        <v>0</v>
      </c>
      <c r="O26" s="212">
        <v>1.86</v>
      </c>
      <c r="P26" s="213"/>
      <c r="Q26" s="70"/>
      <c r="R26" s="67"/>
      <c r="S26" s="67">
        <f t="shared" si="3"/>
        <v>1.86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10.31</v>
      </c>
      <c r="AH26" s="67"/>
      <c r="AI26" s="67"/>
      <c r="AJ26" s="67"/>
      <c r="AK26" s="67">
        <f t="shared" si="6"/>
        <v>10.31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>
        <v>134.02000000000001</v>
      </c>
      <c r="BX26" s="70"/>
      <c r="BY26" s="75"/>
      <c r="BZ26" s="218"/>
      <c r="CA26" s="67">
        <f t="shared" si="13"/>
        <v>134.02000000000001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>
        <v>0</v>
      </c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1.24</v>
      </c>
      <c r="HJ26" s="172"/>
      <c r="HK26" s="70">
        <f t="shared" si="49"/>
        <v>1.24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K26" s="211"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1.55</v>
      </c>
      <c r="JF26" s="187"/>
      <c r="JG26" s="187">
        <f t="shared" si="63"/>
        <v>1.55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17.53</v>
      </c>
      <c r="J27" s="67"/>
      <c r="K27" s="67"/>
      <c r="L27" s="67"/>
      <c r="M27" s="67">
        <f t="shared" si="2"/>
        <v>17.53</v>
      </c>
      <c r="N27" s="67">
        <f t="shared" si="2"/>
        <v>0</v>
      </c>
      <c r="O27" s="212">
        <v>1.86</v>
      </c>
      <c r="P27" s="213"/>
      <c r="Q27" s="70"/>
      <c r="R27" s="67"/>
      <c r="S27" s="67">
        <f t="shared" si="3"/>
        <v>1.86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>
        <v>134.02000000000001</v>
      </c>
      <c r="BX27" s="70"/>
      <c r="BY27" s="75"/>
      <c r="BZ27" s="218"/>
      <c r="CA27" s="67">
        <f t="shared" si="13"/>
        <v>134.02000000000001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1.03</v>
      </c>
      <c r="EL27" s="212"/>
      <c r="EM27" s="219"/>
      <c r="EN27" s="219"/>
      <c r="EO27" s="67">
        <f t="shared" si="24"/>
        <v>1.03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>
        <v>0</v>
      </c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1.24</v>
      </c>
      <c r="HJ27" s="172"/>
      <c r="HK27" s="70">
        <f t="shared" si="49"/>
        <v>1.24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K27" s="211"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1.55</v>
      </c>
      <c r="JF27" s="187"/>
      <c r="JG27" s="187">
        <f t="shared" si="63"/>
        <v>1.55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4.12</v>
      </c>
      <c r="J28" s="67"/>
      <c r="K28" s="67"/>
      <c r="L28" s="67"/>
      <c r="M28" s="67">
        <f t="shared" si="2"/>
        <v>4.12</v>
      </c>
      <c r="N28" s="67">
        <f t="shared" si="2"/>
        <v>0</v>
      </c>
      <c r="O28" s="212">
        <v>1.86</v>
      </c>
      <c r="P28" s="213"/>
      <c r="Q28" s="70"/>
      <c r="R28" s="67"/>
      <c r="S28" s="67">
        <f t="shared" si="3"/>
        <v>1.86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20.62</v>
      </c>
      <c r="AH28" s="67"/>
      <c r="AI28" s="67"/>
      <c r="AJ28" s="67"/>
      <c r="AK28" s="67">
        <f t="shared" si="6"/>
        <v>20.62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>
        <v>134.02000000000001</v>
      </c>
      <c r="BX28" s="70"/>
      <c r="BY28" s="75"/>
      <c r="BZ28" s="218"/>
      <c r="CA28" s="67">
        <f t="shared" si="13"/>
        <v>134.02000000000001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1.03</v>
      </c>
      <c r="EL28" s="212"/>
      <c r="EM28" s="219"/>
      <c r="EN28" s="219"/>
      <c r="EO28" s="67">
        <f t="shared" si="24"/>
        <v>1.03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>
        <v>0</v>
      </c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1.24</v>
      </c>
      <c r="HJ28" s="172"/>
      <c r="HK28" s="70">
        <f t="shared" si="49"/>
        <v>1.24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K28" s="211"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1.55</v>
      </c>
      <c r="JF28" s="187"/>
      <c r="JG28" s="187">
        <f t="shared" si="63"/>
        <v>1.55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4.12</v>
      </c>
      <c r="J29" s="67"/>
      <c r="K29" s="67"/>
      <c r="L29" s="67"/>
      <c r="M29" s="67">
        <f t="shared" si="2"/>
        <v>4.12</v>
      </c>
      <c r="N29" s="67">
        <f t="shared" si="2"/>
        <v>0</v>
      </c>
      <c r="O29" s="212">
        <v>1.86</v>
      </c>
      <c r="P29" s="213"/>
      <c r="Q29" s="70"/>
      <c r="R29" s="67"/>
      <c r="S29" s="67">
        <f t="shared" si="3"/>
        <v>1.86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>
        <v>144.33000000000001</v>
      </c>
      <c r="BX29" s="70"/>
      <c r="BY29" s="75"/>
      <c r="BZ29" s="218"/>
      <c r="CA29" s="67">
        <f t="shared" si="13"/>
        <v>144.33000000000001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1.03</v>
      </c>
      <c r="EL29" s="212"/>
      <c r="EM29" s="219"/>
      <c r="EN29" s="219"/>
      <c r="EO29" s="67">
        <f t="shared" si="24"/>
        <v>1.03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>
        <v>0</v>
      </c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1.24</v>
      </c>
      <c r="HJ29" s="172"/>
      <c r="HK29" s="70">
        <f t="shared" si="49"/>
        <v>1.24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K29" s="211"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1.55</v>
      </c>
      <c r="JF29" s="187"/>
      <c r="JG29" s="187">
        <f t="shared" si="63"/>
        <v>1.55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4.12</v>
      </c>
      <c r="J30" s="67"/>
      <c r="K30" s="67"/>
      <c r="L30" s="67"/>
      <c r="M30" s="67">
        <f t="shared" si="2"/>
        <v>4.12</v>
      </c>
      <c r="N30" s="67">
        <f t="shared" si="2"/>
        <v>0</v>
      </c>
      <c r="O30" s="212">
        <v>1.86</v>
      </c>
      <c r="P30" s="213"/>
      <c r="Q30" s="70"/>
      <c r="R30" s="67"/>
      <c r="S30" s="67">
        <f t="shared" si="3"/>
        <v>1.86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10.31</v>
      </c>
      <c r="AH30" s="67"/>
      <c r="AI30" s="67"/>
      <c r="AJ30" s="67"/>
      <c r="AK30" s="67">
        <f t="shared" si="6"/>
        <v>10.31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>
        <v>144.33000000000001</v>
      </c>
      <c r="BX30" s="70"/>
      <c r="BY30" s="75"/>
      <c r="BZ30" s="218"/>
      <c r="CA30" s="67">
        <f t="shared" si="13"/>
        <v>144.33000000000001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1.03</v>
      </c>
      <c r="EL30" s="212"/>
      <c r="EM30" s="219"/>
      <c r="EN30" s="219"/>
      <c r="EO30" s="67">
        <f t="shared" si="24"/>
        <v>1.03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>
        <v>0</v>
      </c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1.24</v>
      </c>
      <c r="HJ30" s="172"/>
      <c r="HK30" s="70">
        <f t="shared" si="49"/>
        <v>1.24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K30" s="211"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1.55</v>
      </c>
      <c r="JF30" s="187"/>
      <c r="JG30" s="187">
        <f t="shared" si="63"/>
        <v>1.55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9.2799999999999994</v>
      </c>
      <c r="J31" s="67"/>
      <c r="K31" s="67"/>
      <c r="L31" s="67"/>
      <c r="M31" s="67">
        <f t="shared" si="2"/>
        <v>9.2799999999999994</v>
      </c>
      <c r="N31" s="67">
        <f t="shared" si="2"/>
        <v>0</v>
      </c>
      <c r="O31" s="212">
        <v>1.86</v>
      </c>
      <c r="P31" s="213"/>
      <c r="Q31" s="70"/>
      <c r="R31" s="67"/>
      <c r="S31" s="67">
        <f t="shared" si="3"/>
        <v>1.86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46.39</v>
      </c>
      <c r="AH31" s="67"/>
      <c r="AI31" s="67"/>
      <c r="AJ31" s="67"/>
      <c r="AK31" s="67">
        <f t="shared" si="6"/>
        <v>46.39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>
        <v>144.33000000000001</v>
      </c>
      <c r="BX31" s="70"/>
      <c r="BY31" s="75"/>
      <c r="BZ31" s="218"/>
      <c r="CA31" s="67">
        <f t="shared" si="13"/>
        <v>144.33000000000001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>
        <v>0</v>
      </c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4.12</v>
      </c>
      <c r="HB31" s="172"/>
      <c r="HC31" s="70">
        <f t="shared" si="46"/>
        <v>4.12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1.24</v>
      </c>
      <c r="HJ31" s="172"/>
      <c r="HK31" s="70">
        <f t="shared" si="49"/>
        <v>1.24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K31" s="211"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9.2799999999999994</v>
      </c>
      <c r="J32" s="67"/>
      <c r="K32" s="67"/>
      <c r="L32" s="67"/>
      <c r="M32" s="67">
        <f t="shared" si="2"/>
        <v>9.2799999999999994</v>
      </c>
      <c r="N32" s="67">
        <f t="shared" si="2"/>
        <v>0</v>
      </c>
      <c r="O32" s="212">
        <v>1.86</v>
      </c>
      <c r="P32" s="213"/>
      <c r="Q32" s="70"/>
      <c r="R32" s="67"/>
      <c r="S32" s="67">
        <f t="shared" si="3"/>
        <v>1.86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15.46</v>
      </c>
      <c r="AH32" s="67"/>
      <c r="AI32" s="67"/>
      <c r="AJ32" s="67"/>
      <c r="AK32" s="67">
        <f t="shared" si="6"/>
        <v>15.46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>
        <v>144.33000000000001</v>
      </c>
      <c r="BX32" s="70"/>
      <c r="BY32" s="75"/>
      <c r="BZ32" s="218"/>
      <c r="CA32" s="67">
        <f t="shared" si="13"/>
        <v>144.33000000000001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>
        <v>0</v>
      </c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4.12</v>
      </c>
      <c r="HB32" s="172"/>
      <c r="HC32" s="70">
        <f t="shared" si="46"/>
        <v>4.12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1.24</v>
      </c>
      <c r="HJ32" s="172"/>
      <c r="HK32" s="70">
        <f t="shared" si="49"/>
        <v>1.24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K32" s="211"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3.09</v>
      </c>
      <c r="J33" s="67"/>
      <c r="K33" s="67"/>
      <c r="L33" s="67"/>
      <c r="M33" s="67">
        <f t="shared" si="2"/>
        <v>3.09</v>
      </c>
      <c r="N33" s="67">
        <f t="shared" si="2"/>
        <v>0</v>
      </c>
      <c r="O33" s="212">
        <v>2.37</v>
      </c>
      <c r="P33" s="213"/>
      <c r="Q33" s="70"/>
      <c r="R33" s="67"/>
      <c r="S33" s="67">
        <f t="shared" si="3"/>
        <v>2.37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>
        <v>144.33000000000001</v>
      </c>
      <c r="BX33" s="70"/>
      <c r="BY33" s="75"/>
      <c r="BZ33" s="218"/>
      <c r="CA33" s="67">
        <f t="shared" si="13"/>
        <v>144.33000000000001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>
        <v>0</v>
      </c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4.12</v>
      </c>
      <c r="HB33" s="172"/>
      <c r="HC33" s="70">
        <f t="shared" si="46"/>
        <v>4.12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1.24</v>
      </c>
      <c r="HJ33" s="172"/>
      <c r="HK33" s="70">
        <f t="shared" si="49"/>
        <v>1.24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K33" s="211"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3.09</v>
      </c>
      <c r="J34" s="67"/>
      <c r="K34" s="67"/>
      <c r="L34" s="67"/>
      <c r="M34" s="67">
        <f t="shared" si="2"/>
        <v>3.09</v>
      </c>
      <c r="N34" s="67">
        <f t="shared" si="2"/>
        <v>0</v>
      </c>
      <c r="O34" s="212">
        <v>2.37</v>
      </c>
      <c r="P34" s="213"/>
      <c r="Q34" s="70"/>
      <c r="R34" s="67"/>
      <c r="S34" s="67">
        <f t="shared" si="3"/>
        <v>2.37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30.93</v>
      </c>
      <c r="AH34" s="67"/>
      <c r="AI34" s="67"/>
      <c r="AJ34" s="67"/>
      <c r="AK34" s="67">
        <f t="shared" si="6"/>
        <v>30.93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>
        <v>144.33000000000001</v>
      </c>
      <c r="BX34" s="70"/>
      <c r="BY34" s="75"/>
      <c r="BZ34" s="218"/>
      <c r="CA34" s="67">
        <f t="shared" si="13"/>
        <v>144.33000000000001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>
        <v>0</v>
      </c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4.12</v>
      </c>
      <c r="HB34" s="172"/>
      <c r="HC34" s="70">
        <f t="shared" si="46"/>
        <v>4.12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1.24</v>
      </c>
      <c r="HJ34" s="172"/>
      <c r="HK34" s="70">
        <f t="shared" si="49"/>
        <v>1.24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K34" s="211"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2.06</v>
      </c>
      <c r="J35" s="67"/>
      <c r="K35" s="67"/>
      <c r="L35" s="67"/>
      <c r="M35" s="67">
        <f t="shared" si="2"/>
        <v>2.06</v>
      </c>
      <c r="N35" s="67">
        <f t="shared" si="2"/>
        <v>0</v>
      </c>
      <c r="O35" s="212">
        <v>2.37</v>
      </c>
      <c r="P35" s="213"/>
      <c r="Q35" s="70"/>
      <c r="R35" s="67"/>
      <c r="S35" s="67">
        <f t="shared" si="3"/>
        <v>2.37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46.39</v>
      </c>
      <c r="AH35" s="67"/>
      <c r="AI35" s="67"/>
      <c r="AJ35" s="67"/>
      <c r="AK35" s="67">
        <f t="shared" si="6"/>
        <v>46.39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>
        <v>144.33000000000001</v>
      </c>
      <c r="BX35" s="70"/>
      <c r="BY35" s="75"/>
      <c r="BZ35" s="218"/>
      <c r="CA35" s="67">
        <f t="shared" si="13"/>
        <v>144.33000000000001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0</v>
      </c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5.15</v>
      </c>
      <c r="EL35" s="212"/>
      <c r="EM35" s="219"/>
      <c r="EN35" s="219"/>
      <c r="EO35" s="67">
        <f t="shared" si="24"/>
        <v>5.15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2.06</v>
      </c>
      <c r="EX35" s="67"/>
      <c r="EY35" s="67"/>
      <c r="EZ35" s="67"/>
      <c r="FA35" s="67">
        <f t="shared" si="27"/>
        <v>2.06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>
        <v>0</v>
      </c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1.24</v>
      </c>
      <c r="HJ35" s="172"/>
      <c r="HK35" s="70">
        <f t="shared" si="49"/>
        <v>1.24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0.23</v>
      </c>
      <c r="IH35" s="211"/>
      <c r="II35" s="187">
        <f t="shared" si="56"/>
        <v>0.23</v>
      </c>
      <c r="IJ35" s="187">
        <f t="shared" si="56"/>
        <v>0</v>
      </c>
      <c r="IK35" s="211"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16.489999999999998</v>
      </c>
      <c r="J36" s="67"/>
      <c r="K36" s="67"/>
      <c r="L36" s="67"/>
      <c r="M36" s="67">
        <f t="shared" si="2"/>
        <v>16.489999999999998</v>
      </c>
      <c r="N36" s="67">
        <f t="shared" si="2"/>
        <v>0</v>
      </c>
      <c r="O36" s="212">
        <v>2.37</v>
      </c>
      <c r="P36" s="213"/>
      <c r="Q36" s="70"/>
      <c r="R36" s="67"/>
      <c r="S36" s="67">
        <f t="shared" si="3"/>
        <v>2.37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>
        <v>144.33000000000001</v>
      </c>
      <c r="BX36" s="70"/>
      <c r="BY36" s="75"/>
      <c r="BZ36" s="218"/>
      <c r="CA36" s="67">
        <f t="shared" si="13"/>
        <v>144.33000000000001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0</v>
      </c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5.15</v>
      </c>
      <c r="EL36" s="212"/>
      <c r="EM36" s="219"/>
      <c r="EN36" s="219"/>
      <c r="EO36" s="67">
        <f t="shared" si="24"/>
        <v>5.15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2.06</v>
      </c>
      <c r="EX36" s="67"/>
      <c r="EY36" s="67"/>
      <c r="EZ36" s="67"/>
      <c r="FA36" s="67">
        <f t="shared" si="27"/>
        <v>2.06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>
        <v>0</v>
      </c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1.24</v>
      </c>
      <c r="HJ36" s="172"/>
      <c r="HK36" s="70">
        <f t="shared" si="49"/>
        <v>1.24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0.33</v>
      </c>
      <c r="IH36" s="211"/>
      <c r="II36" s="187">
        <f t="shared" si="56"/>
        <v>0.33</v>
      </c>
      <c r="IJ36" s="187">
        <f t="shared" si="56"/>
        <v>0</v>
      </c>
      <c r="IK36" s="211"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16.489999999999998</v>
      </c>
      <c r="J37" s="67"/>
      <c r="K37" s="67"/>
      <c r="L37" s="67"/>
      <c r="M37" s="67">
        <f t="shared" si="2"/>
        <v>16.489999999999998</v>
      </c>
      <c r="N37" s="67">
        <f t="shared" si="2"/>
        <v>0</v>
      </c>
      <c r="O37" s="212">
        <v>2.37</v>
      </c>
      <c r="P37" s="213"/>
      <c r="Q37" s="70"/>
      <c r="R37" s="67"/>
      <c r="S37" s="67">
        <f t="shared" si="3"/>
        <v>2.37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>
        <v>134.02000000000001</v>
      </c>
      <c r="BX37" s="70"/>
      <c r="BY37" s="75"/>
      <c r="BZ37" s="218"/>
      <c r="CA37" s="67">
        <f t="shared" si="13"/>
        <v>134.02000000000001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0</v>
      </c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5.15</v>
      </c>
      <c r="EL37" s="212"/>
      <c r="EM37" s="219"/>
      <c r="EN37" s="219"/>
      <c r="EO37" s="67">
        <f t="shared" si="24"/>
        <v>5.15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2.06</v>
      </c>
      <c r="EX37" s="67"/>
      <c r="EY37" s="67"/>
      <c r="EZ37" s="67"/>
      <c r="FA37" s="67">
        <f t="shared" si="27"/>
        <v>2.06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>
        <v>0</v>
      </c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1.24</v>
      </c>
      <c r="HJ37" s="172"/>
      <c r="HK37" s="70">
        <f t="shared" si="49"/>
        <v>1.24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0.44</v>
      </c>
      <c r="IH37" s="211"/>
      <c r="II37" s="187">
        <f t="shared" si="56"/>
        <v>0.44</v>
      </c>
      <c r="IJ37" s="187">
        <f t="shared" si="56"/>
        <v>0</v>
      </c>
      <c r="IK37" s="211"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2.06</v>
      </c>
      <c r="J38" s="67"/>
      <c r="K38" s="67"/>
      <c r="L38" s="67"/>
      <c r="M38" s="67">
        <f t="shared" si="2"/>
        <v>2.06</v>
      </c>
      <c r="N38" s="67">
        <f t="shared" si="2"/>
        <v>0</v>
      </c>
      <c r="O38" s="212">
        <v>2.37</v>
      </c>
      <c r="P38" s="213"/>
      <c r="Q38" s="70"/>
      <c r="R38" s="67"/>
      <c r="S38" s="67">
        <f t="shared" si="3"/>
        <v>2.37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15.46</v>
      </c>
      <c r="AH38" s="67"/>
      <c r="AI38" s="67"/>
      <c r="AJ38" s="67"/>
      <c r="AK38" s="67">
        <f t="shared" si="6"/>
        <v>15.46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>
        <v>134.02000000000001</v>
      </c>
      <c r="BX38" s="70"/>
      <c r="BY38" s="75"/>
      <c r="BZ38" s="218"/>
      <c r="CA38" s="67">
        <f t="shared" si="13"/>
        <v>134.02000000000001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0</v>
      </c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5.15</v>
      </c>
      <c r="EL38" s="212"/>
      <c r="EM38" s="219"/>
      <c r="EN38" s="219"/>
      <c r="EO38" s="67">
        <f t="shared" si="24"/>
        <v>5.15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2.06</v>
      </c>
      <c r="EX38" s="67"/>
      <c r="EY38" s="67"/>
      <c r="EZ38" s="67"/>
      <c r="FA38" s="67">
        <f t="shared" si="27"/>
        <v>2.06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>
        <v>0</v>
      </c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1.24</v>
      </c>
      <c r="HJ38" s="172"/>
      <c r="HK38" s="70">
        <f t="shared" si="49"/>
        <v>1.24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0.77</v>
      </c>
      <c r="IH38" s="211"/>
      <c r="II38" s="187">
        <f t="shared" si="56"/>
        <v>0.77</v>
      </c>
      <c r="IJ38" s="187">
        <f t="shared" si="56"/>
        <v>0</v>
      </c>
      <c r="IK38" s="211"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1.03</v>
      </c>
      <c r="J39" s="67"/>
      <c r="K39" s="67"/>
      <c r="L39" s="67"/>
      <c r="M39" s="67">
        <f t="shared" si="2"/>
        <v>1.03</v>
      </c>
      <c r="N39" s="67">
        <f t="shared" si="2"/>
        <v>0</v>
      </c>
      <c r="O39" s="212">
        <v>1.86</v>
      </c>
      <c r="P39" s="213"/>
      <c r="Q39" s="70"/>
      <c r="R39" s="67"/>
      <c r="S39" s="67">
        <f t="shared" si="3"/>
        <v>1.86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>
        <v>134.02000000000001</v>
      </c>
      <c r="BX39" s="70"/>
      <c r="BY39" s="75"/>
      <c r="BZ39" s="218"/>
      <c r="CA39" s="67">
        <f t="shared" si="13"/>
        <v>134.02000000000001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0</v>
      </c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5.15</v>
      </c>
      <c r="EL39" s="212"/>
      <c r="EM39" s="219"/>
      <c r="EN39" s="219"/>
      <c r="EO39" s="67">
        <f t="shared" si="24"/>
        <v>5.15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2.06</v>
      </c>
      <c r="EX39" s="67"/>
      <c r="EY39" s="67"/>
      <c r="EZ39" s="67"/>
      <c r="FA39" s="67">
        <f t="shared" si="27"/>
        <v>2.06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>
        <v>0</v>
      </c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1.24</v>
      </c>
      <c r="HJ39" s="172"/>
      <c r="HK39" s="70">
        <f t="shared" si="49"/>
        <v>1.24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0.88</v>
      </c>
      <c r="IH39" s="211"/>
      <c r="II39" s="187">
        <f t="shared" si="56"/>
        <v>0.88</v>
      </c>
      <c r="IJ39" s="187">
        <f t="shared" si="56"/>
        <v>0</v>
      </c>
      <c r="IK39" s="211"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1.55</v>
      </c>
      <c r="JF39" s="187"/>
      <c r="JG39" s="187">
        <f t="shared" si="63"/>
        <v>1.55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1.03</v>
      </c>
      <c r="J40" s="67"/>
      <c r="K40" s="67"/>
      <c r="L40" s="67"/>
      <c r="M40" s="67">
        <f t="shared" si="2"/>
        <v>1.03</v>
      </c>
      <c r="N40" s="67">
        <f t="shared" si="2"/>
        <v>0</v>
      </c>
      <c r="O40" s="212">
        <v>1.86</v>
      </c>
      <c r="P40" s="213"/>
      <c r="Q40" s="70"/>
      <c r="R40" s="67"/>
      <c r="S40" s="67">
        <f t="shared" si="3"/>
        <v>1.86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>
        <v>134.02000000000001</v>
      </c>
      <c r="BX40" s="70"/>
      <c r="BY40" s="75"/>
      <c r="BZ40" s="218"/>
      <c r="CA40" s="67">
        <f t="shared" si="13"/>
        <v>134.02000000000001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0</v>
      </c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5.15</v>
      </c>
      <c r="EL40" s="212"/>
      <c r="EM40" s="219"/>
      <c r="EN40" s="219"/>
      <c r="EO40" s="67">
        <f t="shared" si="24"/>
        <v>5.15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2.06</v>
      </c>
      <c r="EX40" s="67"/>
      <c r="EY40" s="67"/>
      <c r="EZ40" s="67"/>
      <c r="FA40" s="67">
        <f t="shared" si="27"/>
        <v>2.06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>
        <v>0</v>
      </c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1.34</v>
      </c>
      <c r="GP40" s="172"/>
      <c r="GQ40" s="70">
        <f t="shared" si="40"/>
        <v>1.34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1.24</v>
      </c>
      <c r="HJ40" s="172"/>
      <c r="HK40" s="70">
        <f t="shared" si="49"/>
        <v>1.24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1.1100000000000001</v>
      </c>
      <c r="IH40" s="211"/>
      <c r="II40" s="187">
        <f t="shared" si="56"/>
        <v>1.1100000000000001</v>
      </c>
      <c r="IJ40" s="187">
        <f t="shared" si="56"/>
        <v>0</v>
      </c>
      <c r="IK40" s="211"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1.55</v>
      </c>
      <c r="JF40" s="187"/>
      <c r="JG40" s="187">
        <f t="shared" si="63"/>
        <v>1.55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11.34</v>
      </c>
      <c r="J41" s="67"/>
      <c r="K41" s="67"/>
      <c r="L41" s="67"/>
      <c r="M41" s="67">
        <f t="shared" si="2"/>
        <v>11.34</v>
      </c>
      <c r="N41" s="67">
        <f t="shared" si="2"/>
        <v>0</v>
      </c>
      <c r="O41" s="212">
        <v>1.86</v>
      </c>
      <c r="P41" s="213"/>
      <c r="Q41" s="70"/>
      <c r="R41" s="67"/>
      <c r="S41" s="67">
        <f t="shared" si="3"/>
        <v>1.86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51.55</v>
      </c>
      <c r="AH41" s="67"/>
      <c r="AI41" s="67"/>
      <c r="AJ41" s="67"/>
      <c r="AK41" s="67">
        <f t="shared" si="6"/>
        <v>51.55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>
        <v>134.02000000000001</v>
      </c>
      <c r="BX41" s="70"/>
      <c r="BY41" s="75"/>
      <c r="BZ41" s="218"/>
      <c r="CA41" s="67">
        <f t="shared" si="13"/>
        <v>134.02000000000001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0</v>
      </c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5.15</v>
      </c>
      <c r="EL41" s="212"/>
      <c r="EM41" s="219"/>
      <c r="EN41" s="219"/>
      <c r="EO41" s="67">
        <f t="shared" si="24"/>
        <v>5.15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>
        <v>0</v>
      </c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1.75</v>
      </c>
      <c r="GP41" s="172"/>
      <c r="GQ41" s="70">
        <f t="shared" si="40"/>
        <v>1.75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1.24</v>
      </c>
      <c r="HJ41" s="172"/>
      <c r="HK41" s="70">
        <f t="shared" si="49"/>
        <v>1.24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1.22</v>
      </c>
      <c r="IH41" s="211"/>
      <c r="II41" s="187">
        <f t="shared" si="56"/>
        <v>1.22</v>
      </c>
      <c r="IJ41" s="187">
        <f t="shared" si="56"/>
        <v>0</v>
      </c>
      <c r="IK41" s="211"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1.55</v>
      </c>
      <c r="JF41" s="187"/>
      <c r="JG41" s="187">
        <f t="shared" si="63"/>
        <v>1.55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11.34</v>
      </c>
      <c r="J42" s="67"/>
      <c r="K42" s="67"/>
      <c r="L42" s="67"/>
      <c r="M42" s="67">
        <f t="shared" si="2"/>
        <v>11.34</v>
      </c>
      <c r="N42" s="67">
        <f t="shared" si="2"/>
        <v>0</v>
      </c>
      <c r="O42" s="212">
        <v>1.86</v>
      </c>
      <c r="P42" s="213"/>
      <c r="Q42" s="70"/>
      <c r="R42" s="67"/>
      <c r="S42" s="67">
        <f t="shared" si="3"/>
        <v>1.86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10.31</v>
      </c>
      <c r="AH42" s="67"/>
      <c r="AI42" s="67"/>
      <c r="AJ42" s="67"/>
      <c r="AK42" s="67">
        <f t="shared" si="6"/>
        <v>10.31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>
        <v>134.02000000000001</v>
      </c>
      <c r="BX42" s="70"/>
      <c r="BY42" s="75"/>
      <c r="BZ42" s="218"/>
      <c r="CA42" s="67">
        <f t="shared" si="13"/>
        <v>134.02000000000001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0</v>
      </c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5.15</v>
      </c>
      <c r="EL42" s="212"/>
      <c r="EM42" s="219"/>
      <c r="EN42" s="219"/>
      <c r="EO42" s="67">
        <f t="shared" si="24"/>
        <v>5.15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>
        <v>0</v>
      </c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2.16</v>
      </c>
      <c r="GP42" s="172"/>
      <c r="GQ42" s="70">
        <f t="shared" si="40"/>
        <v>2.16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1.24</v>
      </c>
      <c r="HJ42" s="172"/>
      <c r="HK42" s="70">
        <f t="shared" si="49"/>
        <v>1.24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1.44</v>
      </c>
      <c r="IH42" s="211"/>
      <c r="II42" s="187">
        <f t="shared" si="56"/>
        <v>1.44</v>
      </c>
      <c r="IJ42" s="187">
        <f t="shared" si="56"/>
        <v>0</v>
      </c>
      <c r="IK42" s="211"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1.55</v>
      </c>
      <c r="JF42" s="187"/>
      <c r="JG42" s="187">
        <f t="shared" si="63"/>
        <v>1.55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2.37</v>
      </c>
      <c r="P43" s="213"/>
      <c r="Q43" s="70"/>
      <c r="R43" s="67"/>
      <c r="S43" s="67">
        <f t="shared" si="3"/>
        <v>2.37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5.15</v>
      </c>
      <c r="AH43" s="67"/>
      <c r="AI43" s="67"/>
      <c r="AJ43" s="67"/>
      <c r="AK43" s="67">
        <f t="shared" si="6"/>
        <v>5.15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>
        <v>0</v>
      </c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0</v>
      </c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>
        <v>0</v>
      </c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2.58</v>
      </c>
      <c r="GP43" s="172"/>
      <c r="GQ43" s="70">
        <f t="shared" si="40"/>
        <v>2.58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1.24</v>
      </c>
      <c r="HJ43" s="172"/>
      <c r="HK43" s="70">
        <f t="shared" si="49"/>
        <v>1.24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1.67</v>
      </c>
      <c r="IH43" s="211"/>
      <c r="II43" s="187">
        <f t="shared" si="56"/>
        <v>1.67</v>
      </c>
      <c r="IJ43" s="187">
        <f t="shared" si="56"/>
        <v>0</v>
      </c>
      <c r="IK43" s="211"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1.55</v>
      </c>
      <c r="JF43" s="187"/>
      <c r="JG43" s="187">
        <f t="shared" si="63"/>
        <v>1.55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2.37</v>
      </c>
      <c r="P44" s="213"/>
      <c r="Q44" s="70"/>
      <c r="R44" s="67"/>
      <c r="S44" s="67">
        <f t="shared" si="3"/>
        <v>2.37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>
        <v>0</v>
      </c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0</v>
      </c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>
        <v>0</v>
      </c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2.99</v>
      </c>
      <c r="GP44" s="172"/>
      <c r="GQ44" s="70">
        <f t="shared" si="40"/>
        <v>2.99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1.24</v>
      </c>
      <c r="HJ44" s="172"/>
      <c r="HK44" s="70">
        <f t="shared" si="49"/>
        <v>1.24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1.88</v>
      </c>
      <c r="IH44" s="211"/>
      <c r="II44" s="187">
        <f t="shared" si="56"/>
        <v>1.88</v>
      </c>
      <c r="IJ44" s="187">
        <f t="shared" si="56"/>
        <v>0</v>
      </c>
      <c r="IK44" s="211"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2.37</v>
      </c>
      <c r="P45" s="213"/>
      <c r="Q45" s="70"/>
      <c r="R45" s="67"/>
      <c r="S45" s="67">
        <f t="shared" si="3"/>
        <v>2.37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>
        <v>0</v>
      </c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5.15</v>
      </c>
      <c r="EL45" s="212"/>
      <c r="EM45" s="219"/>
      <c r="EN45" s="219"/>
      <c r="EO45" s="67">
        <f t="shared" si="24"/>
        <v>5.15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>
        <v>0</v>
      </c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3.2</v>
      </c>
      <c r="GP45" s="172"/>
      <c r="GQ45" s="70">
        <f t="shared" si="40"/>
        <v>3.2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1.24</v>
      </c>
      <c r="HJ45" s="172"/>
      <c r="HK45" s="70">
        <f t="shared" si="49"/>
        <v>1.24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2</v>
      </c>
      <c r="IH45" s="211"/>
      <c r="II45" s="187">
        <f t="shared" si="56"/>
        <v>2</v>
      </c>
      <c r="IJ45" s="187">
        <f t="shared" si="56"/>
        <v>0</v>
      </c>
      <c r="IK45" s="211"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2.37</v>
      </c>
      <c r="P46" s="213"/>
      <c r="Q46" s="70"/>
      <c r="R46" s="67"/>
      <c r="S46" s="67">
        <f t="shared" si="3"/>
        <v>2.37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30.93</v>
      </c>
      <c r="AH46" s="67"/>
      <c r="AI46" s="67"/>
      <c r="AJ46" s="67"/>
      <c r="AK46" s="67">
        <f t="shared" si="6"/>
        <v>30.93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>
        <v>0</v>
      </c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5.15</v>
      </c>
      <c r="EL46" s="212"/>
      <c r="EM46" s="219"/>
      <c r="EN46" s="219"/>
      <c r="EO46" s="67">
        <f t="shared" si="24"/>
        <v>5.15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>
        <v>0</v>
      </c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3.4</v>
      </c>
      <c r="GP46" s="172"/>
      <c r="GQ46" s="70">
        <f t="shared" si="40"/>
        <v>3.4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1.24</v>
      </c>
      <c r="HJ46" s="172"/>
      <c r="HK46" s="70">
        <f t="shared" si="49"/>
        <v>1.24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25.26</v>
      </c>
      <c r="HV46" s="70"/>
      <c r="HW46" s="70">
        <f t="shared" si="69"/>
        <v>25.26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2.2200000000000002</v>
      </c>
      <c r="IH46" s="211"/>
      <c r="II46" s="187">
        <f t="shared" si="56"/>
        <v>2.2200000000000002</v>
      </c>
      <c r="IJ46" s="187">
        <f t="shared" si="56"/>
        <v>0</v>
      </c>
      <c r="IK46" s="211"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16.489999999999998</v>
      </c>
      <c r="J47" s="67"/>
      <c r="K47" s="67"/>
      <c r="L47" s="67"/>
      <c r="M47" s="67">
        <f t="shared" si="2"/>
        <v>16.489999999999998</v>
      </c>
      <c r="N47" s="67">
        <f t="shared" si="2"/>
        <v>0</v>
      </c>
      <c r="O47" s="212">
        <v>1.86</v>
      </c>
      <c r="P47" s="213"/>
      <c r="Q47" s="70"/>
      <c r="R47" s="67"/>
      <c r="S47" s="67">
        <f t="shared" si="3"/>
        <v>1.86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51.55</v>
      </c>
      <c r="AH47" s="67"/>
      <c r="AI47" s="67"/>
      <c r="AJ47" s="67"/>
      <c r="AK47" s="67">
        <f t="shared" si="6"/>
        <v>51.55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>
        <v>0</v>
      </c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>
        <v>0</v>
      </c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3.71</v>
      </c>
      <c r="GP47" s="172"/>
      <c r="GQ47" s="70">
        <f t="shared" si="40"/>
        <v>3.71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1.24</v>
      </c>
      <c r="HJ47" s="172"/>
      <c r="HK47" s="70">
        <f t="shared" si="49"/>
        <v>1.24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25.26</v>
      </c>
      <c r="HV47" s="70"/>
      <c r="HW47" s="70">
        <f t="shared" si="69"/>
        <v>25.26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2.44</v>
      </c>
      <c r="IH47" s="211"/>
      <c r="II47" s="187">
        <f t="shared" si="56"/>
        <v>2.44</v>
      </c>
      <c r="IJ47" s="187">
        <f t="shared" si="56"/>
        <v>0</v>
      </c>
      <c r="IK47" s="211"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2.06</v>
      </c>
      <c r="J48" s="67"/>
      <c r="K48" s="67"/>
      <c r="L48" s="67"/>
      <c r="M48" s="67">
        <f t="shared" si="2"/>
        <v>2.06</v>
      </c>
      <c r="N48" s="67">
        <f t="shared" si="2"/>
        <v>0</v>
      </c>
      <c r="O48" s="212">
        <v>1.86</v>
      </c>
      <c r="P48" s="213"/>
      <c r="Q48" s="70"/>
      <c r="R48" s="67"/>
      <c r="S48" s="67">
        <f t="shared" si="3"/>
        <v>1.86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>
        <v>0</v>
      </c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>
        <v>0</v>
      </c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4.2300000000000004</v>
      </c>
      <c r="GP48" s="172"/>
      <c r="GQ48" s="70">
        <f t="shared" si="40"/>
        <v>4.2300000000000004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1.24</v>
      </c>
      <c r="HJ48" s="172"/>
      <c r="HK48" s="70">
        <f t="shared" si="49"/>
        <v>1.24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25.26</v>
      </c>
      <c r="HV48" s="70"/>
      <c r="HW48" s="70">
        <f t="shared" si="69"/>
        <v>25.26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2.66</v>
      </c>
      <c r="IH48" s="211"/>
      <c r="II48" s="187">
        <f t="shared" si="56"/>
        <v>2.66</v>
      </c>
      <c r="IJ48" s="187">
        <f t="shared" si="56"/>
        <v>0</v>
      </c>
      <c r="IK48" s="211"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2.06</v>
      </c>
      <c r="J49" s="67"/>
      <c r="K49" s="67"/>
      <c r="L49" s="67"/>
      <c r="M49" s="67">
        <f t="shared" si="2"/>
        <v>2.06</v>
      </c>
      <c r="N49" s="67">
        <f t="shared" si="2"/>
        <v>0</v>
      </c>
      <c r="O49" s="212">
        <v>1.86</v>
      </c>
      <c r="P49" s="213"/>
      <c r="Q49" s="70"/>
      <c r="R49" s="67"/>
      <c r="S49" s="67">
        <f t="shared" si="3"/>
        <v>1.86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>
        <v>0</v>
      </c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>
        <v>0</v>
      </c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4.54</v>
      </c>
      <c r="GP49" s="172"/>
      <c r="GQ49" s="70">
        <f t="shared" si="40"/>
        <v>4.54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1.24</v>
      </c>
      <c r="HJ49" s="172"/>
      <c r="HK49" s="70">
        <f t="shared" si="49"/>
        <v>1.24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2.77</v>
      </c>
      <c r="IH49" s="211"/>
      <c r="II49" s="187">
        <f t="shared" si="56"/>
        <v>2.77</v>
      </c>
      <c r="IJ49" s="187">
        <f t="shared" si="56"/>
        <v>0</v>
      </c>
      <c r="IK49" s="211"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2.06</v>
      </c>
      <c r="J50" s="67"/>
      <c r="K50" s="67"/>
      <c r="L50" s="67"/>
      <c r="M50" s="67">
        <f t="shared" si="2"/>
        <v>2.06</v>
      </c>
      <c r="N50" s="67">
        <f t="shared" si="2"/>
        <v>0</v>
      </c>
      <c r="O50" s="212">
        <v>1.86</v>
      </c>
      <c r="P50" s="213"/>
      <c r="Q50" s="70"/>
      <c r="R50" s="67"/>
      <c r="S50" s="67">
        <f t="shared" si="3"/>
        <v>1.86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46.39</v>
      </c>
      <c r="AH50" s="67"/>
      <c r="AI50" s="67"/>
      <c r="AJ50" s="67"/>
      <c r="AK50" s="67">
        <f t="shared" si="6"/>
        <v>46.39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>
        <v>0</v>
      </c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>
        <v>0</v>
      </c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4.74</v>
      </c>
      <c r="GP50" s="172"/>
      <c r="GQ50" s="70">
        <f t="shared" si="40"/>
        <v>4.74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1.24</v>
      </c>
      <c r="HJ50" s="172"/>
      <c r="HK50" s="70">
        <f t="shared" si="49"/>
        <v>1.24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2.99</v>
      </c>
      <c r="IH50" s="211"/>
      <c r="II50" s="187">
        <f t="shared" si="56"/>
        <v>2.99</v>
      </c>
      <c r="IJ50" s="187">
        <f t="shared" si="56"/>
        <v>0</v>
      </c>
      <c r="IK50" s="211"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1.86</v>
      </c>
      <c r="P51" s="213"/>
      <c r="Q51" s="70"/>
      <c r="R51" s="67"/>
      <c r="S51" s="67">
        <f t="shared" si="3"/>
        <v>1.86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39.18</v>
      </c>
      <c r="AH51" s="67"/>
      <c r="AI51" s="67"/>
      <c r="AJ51" s="67"/>
      <c r="AK51" s="67">
        <f t="shared" si="6"/>
        <v>39.18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>
        <v>0</v>
      </c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>
        <v>0</v>
      </c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4.8499999999999996</v>
      </c>
      <c r="GP51" s="172"/>
      <c r="GQ51" s="70">
        <f t="shared" si="40"/>
        <v>4.8499999999999996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1.24</v>
      </c>
      <c r="HJ51" s="172"/>
      <c r="HK51" s="70">
        <f t="shared" si="49"/>
        <v>1.24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3.11</v>
      </c>
      <c r="IH51" s="211"/>
      <c r="II51" s="187">
        <f t="shared" si="56"/>
        <v>3.11</v>
      </c>
      <c r="IJ51" s="187">
        <f t="shared" si="56"/>
        <v>0</v>
      </c>
      <c r="IK51" s="211">
        <v>4.43</v>
      </c>
      <c r="IM51" s="187">
        <f t="shared" si="57"/>
        <v>4.43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1.86</v>
      </c>
      <c r="P52" s="213"/>
      <c r="Q52" s="70"/>
      <c r="R52" s="67"/>
      <c r="S52" s="67">
        <f t="shared" si="3"/>
        <v>1.86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39.18</v>
      </c>
      <c r="AH52" s="67"/>
      <c r="AI52" s="67"/>
      <c r="AJ52" s="67"/>
      <c r="AK52" s="67">
        <f t="shared" si="6"/>
        <v>39.18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>
        <v>0</v>
      </c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>
        <v>0</v>
      </c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5.15</v>
      </c>
      <c r="GP52" s="172"/>
      <c r="GQ52" s="70">
        <f t="shared" si="40"/>
        <v>5.15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1.24</v>
      </c>
      <c r="HJ52" s="172"/>
      <c r="HK52" s="70">
        <f t="shared" si="49"/>
        <v>1.24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3.32</v>
      </c>
      <c r="IH52" s="211"/>
      <c r="II52" s="187">
        <f t="shared" si="56"/>
        <v>3.32</v>
      </c>
      <c r="IJ52" s="187">
        <f t="shared" si="56"/>
        <v>0</v>
      </c>
      <c r="IK52" s="211">
        <v>4.43</v>
      </c>
      <c r="IM52" s="187">
        <f t="shared" si="57"/>
        <v>4.43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16.489999999999998</v>
      </c>
      <c r="J53" s="67"/>
      <c r="K53" s="67"/>
      <c r="L53" s="67"/>
      <c r="M53" s="67">
        <f t="shared" si="2"/>
        <v>16.489999999999998</v>
      </c>
      <c r="N53" s="67">
        <f t="shared" si="2"/>
        <v>0</v>
      </c>
      <c r="O53" s="212">
        <v>2.27</v>
      </c>
      <c r="P53" s="213"/>
      <c r="Q53" s="70"/>
      <c r="R53" s="67"/>
      <c r="S53" s="67">
        <f t="shared" si="3"/>
        <v>2.27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67.010000000000005</v>
      </c>
      <c r="AH53" s="67"/>
      <c r="AI53" s="67"/>
      <c r="AJ53" s="67"/>
      <c r="AK53" s="67">
        <f t="shared" si="6"/>
        <v>67.010000000000005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>
        <v>0</v>
      </c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>
        <v>0</v>
      </c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5.15</v>
      </c>
      <c r="GP53" s="172"/>
      <c r="GQ53" s="70">
        <f t="shared" si="40"/>
        <v>5.15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1.24</v>
      </c>
      <c r="HJ53" s="172"/>
      <c r="HK53" s="70">
        <f t="shared" si="49"/>
        <v>1.24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3.32</v>
      </c>
      <c r="IH53" s="211"/>
      <c r="II53" s="187">
        <f t="shared" si="56"/>
        <v>3.32</v>
      </c>
      <c r="IJ53" s="187">
        <f t="shared" si="56"/>
        <v>0</v>
      </c>
      <c r="IK53" s="211">
        <v>4.43</v>
      </c>
      <c r="IM53" s="187">
        <f t="shared" si="57"/>
        <v>4.43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2.27</v>
      </c>
      <c r="P54" s="213"/>
      <c r="Q54" s="70"/>
      <c r="R54" s="67"/>
      <c r="S54" s="67">
        <f t="shared" si="3"/>
        <v>2.27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30.93</v>
      </c>
      <c r="AH54" s="67"/>
      <c r="AI54" s="67"/>
      <c r="AJ54" s="67"/>
      <c r="AK54" s="67">
        <f t="shared" si="6"/>
        <v>30.93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>
        <v>0</v>
      </c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>
        <v>0</v>
      </c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5.36</v>
      </c>
      <c r="GP54" s="172"/>
      <c r="GQ54" s="70">
        <f t="shared" si="40"/>
        <v>5.36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1.24</v>
      </c>
      <c r="HJ54" s="172"/>
      <c r="HK54" s="70">
        <f t="shared" si="49"/>
        <v>1.24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25.26</v>
      </c>
      <c r="HV54" s="70"/>
      <c r="HW54" s="70">
        <f t="shared" si="69"/>
        <v>25.26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3.44</v>
      </c>
      <c r="IH54" s="211"/>
      <c r="II54" s="187">
        <f t="shared" si="56"/>
        <v>3.44</v>
      </c>
      <c r="IJ54" s="187">
        <f t="shared" si="56"/>
        <v>0</v>
      </c>
      <c r="IK54" s="211">
        <v>4.43</v>
      </c>
      <c r="IM54" s="187">
        <f t="shared" si="57"/>
        <v>4.43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2.27</v>
      </c>
      <c r="P55" s="213"/>
      <c r="Q55" s="70"/>
      <c r="R55" s="67"/>
      <c r="S55" s="67">
        <f t="shared" si="3"/>
        <v>2.27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>
        <v>0</v>
      </c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>
        <v>0</v>
      </c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5.36</v>
      </c>
      <c r="GP55" s="172"/>
      <c r="GQ55" s="70">
        <f t="shared" si="40"/>
        <v>5.36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1.24</v>
      </c>
      <c r="HJ55" s="172"/>
      <c r="HK55" s="70">
        <f t="shared" si="49"/>
        <v>1.24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3.55</v>
      </c>
      <c r="IH55" s="211"/>
      <c r="II55" s="187">
        <f t="shared" si="56"/>
        <v>3.55</v>
      </c>
      <c r="IJ55" s="187">
        <f t="shared" si="56"/>
        <v>0</v>
      </c>
      <c r="IK55" s="211">
        <v>4.43</v>
      </c>
      <c r="IM55" s="187">
        <f t="shared" si="57"/>
        <v>4.43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2.27</v>
      </c>
      <c r="P56" s="213"/>
      <c r="Q56" s="70"/>
      <c r="R56" s="67"/>
      <c r="S56" s="67">
        <f t="shared" si="3"/>
        <v>2.27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10.31</v>
      </c>
      <c r="AH56" s="67"/>
      <c r="AI56" s="67"/>
      <c r="AJ56" s="67"/>
      <c r="AK56" s="67">
        <f t="shared" si="6"/>
        <v>10.31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>
        <v>0</v>
      </c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>
        <v>0</v>
      </c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5.46</v>
      </c>
      <c r="GP56" s="172"/>
      <c r="GQ56" s="70">
        <f t="shared" si="40"/>
        <v>5.46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1.24</v>
      </c>
      <c r="HJ56" s="172"/>
      <c r="HK56" s="70">
        <f t="shared" si="49"/>
        <v>1.24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3.55</v>
      </c>
      <c r="IH56" s="211"/>
      <c r="II56" s="187">
        <f t="shared" si="56"/>
        <v>3.55</v>
      </c>
      <c r="IJ56" s="187">
        <f t="shared" si="56"/>
        <v>0</v>
      </c>
      <c r="IK56" s="211">
        <v>4.43</v>
      </c>
      <c r="IM56" s="187">
        <f t="shared" si="57"/>
        <v>4.43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2.27</v>
      </c>
      <c r="P57" s="213"/>
      <c r="Q57" s="70"/>
      <c r="R57" s="67"/>
      <c r="S57" s="67">
        <f t="shared" si="3"/>
        <v>2.27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10.31</v>
      </c>
      <c r="AH57" s="67"/>
      <c r="AI57" s="67"/>
      <c r="AJ57" s="67"/>
      <c r="AK57" s="67">
        <f t="shared" si="6"/>
        <v>10.31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>
        <v>0</v>
      </c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>
        <v>0</v>
      </c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5.57</v>
      </c>
      <c r="GP57" s="172"/>
      <c r="GQ57" s="70">
        <f t="shared" si="40"/>
        <v>5.57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1.24</v>
      </c>
      <c r="HJ57" s="172"/>
      <c r="HK57" s="70">
        <f t="shared" si="49"/>
        <v>1.24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3.66</v>
      </c>
      <c r="IH57" s="211"/>
      <c r="II57" s="187">
        <f t="shared" si="56"/>
        <v>3.66</v>
      </c>
      <c r="IJ57" s="187">
        <f t="shared" si="56"/>
        <v>0</v>
      </c>
      <c r="IK57" s="211">
        <v>4.43</v>
      </c>
      <c r="IM57" s="187">
        <f t="shared" si="57"/>
        <v>4.43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16.489999999999998</v>
      </c>
      <c r="J58" s="67"/>
      <c r="K58" s="67"/>
      <c r="L58" s="67"/>
      <c r="M58" s="67">
        <f t="shared" si="2"/>
        <v>16.489999999999998</v>
      </c>
      <c r="N58" s="67">
        <f t="shared" si="2"/>
        <v>0</v>
      </c>
      <c r="O58" s="212">
        <v>2.27</v>
      </c>
      <c r="P58" s="213"/>
      <c r="Q58" s="70"/>
      <c r="R58" s="67"/>
      <c r="S58" s="67">
        <f t="shared" si="3"/>
        <v>2.27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46.39</v>
      </c>
      <c r="AH58" s="67"/>
      <c r="AI58" s="67"/>
      <c r="AJ58" s="67"/>
      <c r="AK58" s="67">
        <f t="shared" si="6"/>
        <v>46.39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>
        <v>0</v>
      </c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>
        <v>0</v>
      </c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5.57</v>
      </c>
      <c r="GP58" s="172"/>
      <c r="GQ58" s="70">
        <f t="shared" si="40"/>
        <v>5.57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1.24</v>
      </c>
      <c r="HJ58" s="172"/>
      <c r="HK58" s="70">
        <f t="shared" si="49"/>
        <v>1.24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3.44</v>
      </c>
      <c r="IH58" s="211"/>
      <c r="II58" s="187">
        <f t="shared" si="56"/>
        <v>3.44</v>
      </c>
      <c r="IJ58" s="187">
        <f t="shared" si="56"/>
        <v>0</v>
      </c>
      <c r="IK58" s="211">
        <v>4.43</v>
      </c>
      <c r="IM58" s="187">
        <f t="shared" si="57"/>
        <v>4.43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2.27</v>
      </c>
      <c r="P59" s="213"/>
      <c r="Q59" s="70"/>
      <c r="R59" s="67"/>
      <c r="S59" s="67">
        <f t="shared" si="3"/>
        <v>2.27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46.39</v>
      </c>
      <c r="AH59" s="67"/>
      <c r="AI59" s="67"/>
      <c r="AJ59" s="67"/>
      <c r="AK59" s="67">
        <f t="shared" si="6"/>
        <v>46.39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>
        <v>0</v>
      </c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>
        <v>0</v>
      </c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5.57</v>
      </c>
      <c r="GP59" s="172"/>
      <c r="GQ59" s="70">
        <f t="shared" si="40"/>
        <v>5.57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1.24</v>
      </c>
      <c r="HJ59" s="172"/>
      <c r="HK59" s="70">
        <f t="shared" si="49"/>
        <v>1.24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2.2200000000000002</v>
      </c>
      <c r="IH59" s="211"/>
      <c r="II59" s="187">
        <f t="shared" si="56"/>
        <v>2.2200000000000002</v>
      </c>
      <c r="IJ59" s="187">
        <f t="shared" si="56"/>
        <v>0</v>
      </c>
      <c r="IK59" s="211">
        <v>4.43</v>
      </c>
      <c r="IM59" s="187">
        <f t="shared" si="57"/>
        <v>4.43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2.27</v>
      </c>
      <c r="P60" s="213"/>
      <c r="Q60" s="70"/>
      <c r="R60" s="67"/>
      <c r="S60" s="67">
        <f t="shared" si="3"/>
        <v>2.27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46.39</v>
      </c>
      <c r="AH60" s="67"/>
      <c r="AI60" s="67"/>
      <c r="AJ60" s="67"/>
      <c r="AK60" s="67">
        <f t="shared" si="6"/>
        <v>46.39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>
        <v>0</v>
      </c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>
        <v>0</v>
      </c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5.46</v>
      </c>
      <c r="GP60" s="172"/>
      <c r="GQ60" s="70">
        <f t="shared" si="40"/>
        <v>5.46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1.24</v>
      </c>
      <c r="HJ60" s="172"/>
      <c r="HK60" s="70">
        <f t="shared" si="49"/>
        <v>1.24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2.2200000000000002</v>
      </c>
      <c r="IH60" s="211"/>
      <c r="II60" s="187">
        <f t="shared" si="56"/>
        <v>2.2200000000000002</v>
      </c>
      <c r="IJ60" s="187">
        <f t="shared" si="56"/>
        <v>0</v>
      </c>
      <c r="IK60" s="211">
        <v>4.43</v>
      </c>
      <c r="IM60" s="187">
        <f t="shared" si="57"/>
        <v>4.43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2.06</v>
      </c>
      <c r="J61" s="67"/>
      <c r="K61" s="67"/>
      <c r="L61" s="67"/>
      <c r="M61" s="67">
        <f t="shared" si="2"/>
        <v>2.06</v>
      </c>
      <c r="N61" s="67">
        <f t="shared" si="2"/>
        <v>0</v>
      </c>
      <c r="O61" s="212">
        <v>2.27</v>
      </c>
      <c r="P61" s="213"/>
      <c r="Q61" s="70"/>
      <c r="R61" s="67"/>
      <c r="S61" s="67">
        <f t="shared" si="3"/>
        <v>2.27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41.24</v>
      </c>
      <c r="AH61" s="67"/>
      <c r="AI61" s="67"/>
      <c r="AJ61" s="67"/>
      <c r="AK61" s="67">
        <f t="shared" si="6"/>
        <v>41.24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>
        <v>0</v>
      </c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>
        <v>0</v>
      </c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5.46</v>
      </c>
      <c r="GP61" s="172"/>
      <c r="GQ61" s="70">
        <f t="shared" si="40"/>
        <v>5.46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1.24</v>
      </c>
      <c r="HJ61" s="172"/>
      <c r="HK61" s="70">
        <f t="shared" si="49"/>
        <v>1.24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2</v>
      </c>
      <c r="IH61" s="211"/>
      <c r="II61" s="187">
        <f t="shared" si="56"/>
        <v>2</v>
      </c>
      <c r="IJ61" s="187">
        <f t="shared" si="56"/>
        <v>0</v>
      </c>
      <c r="IK61" s="211">
        <v>4.43</v>
      </c>
      <c r="IM61" s="187">
        <f t="shared" si="57"/>
        <v>4.43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2.06</v>
      </c>
      <c r="J62" s="67"/>
      <c r="K62" s="67"/>
      <c r="L62" s="67"/>
      <c r="M62" s="67">
        <f t="shared" si="2"/>
        <v>2.06</v>
      </c>
      <c r="N62" s="67">
        <f t="shared" si="2"/>
        <v>0</v>
      </c>
      <c r="O62" s="212">
        <v>2.27</v>
      </c>
      <c r="P62" s="213"/>
      <c r="Q62" s="70"/>
      <c r="R62" s="67"/>
      <c r="S62" s="67">
        <f t="shared" si="3"/>
        <v>2.27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>
        <v>0</v>
      </c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>
        <v>0</v>
      </c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4.74</v>
      </c>
      <c r="GP62" s="172"/>
      <c r="GQ62" s="70">
        <f t="shared" si="40"/>
        <v>4.74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1.24</v>
      </c>
      <c r="HJ62" s="172"/>
      <c r="HK62" s="70">
        <f t="shared" si="49"/>
        <v>1.24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1.88</v>
      </c>
      <c r="IH62" s="211"/>
      <c r="II62" s="187">
        <f t="shared" si="56"/>
        <v>1.88</v>
      </c>
      <c r="IJ62" s="187">
        <f t="shared" si="56"/>
        <v>0</v>
      </c>
      <c r="IK62" s="211">
        <v>4.43</v>
      </c>
      <c r="IM62" s="187">
        <f t="shared" si="57"/>
        <v>4.43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8.25</v>
      </c>
      <c r="J63" s="67"/>
      <c r="K63" s="67"/>
      <c r="L63" s="67"/>
      <c r="M63" s="67">
        <f t="shared" si="2"/>
        <v>8.25</v>
      </c>
      <c r="N63" s="67">
        <f t="shared" si="2"/>
        <v>0</v>
      </c>
      <c r="O63" s="212">
        <v>2.27</v>
      </c>
      <c r="P63" s="213"/>
      <c r="Q63" s="70"/>
      <c r="R63" s="67"/>
      <c r="S63" s="67">
        <f t="shared" si="3"/>
        <v>2.27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30.93</v>
      </c>
      <c r="AH63" s="67"/>
      <c r="AI63" s="67"/>
      <c r="AJ63" s="67"/>
      <c r="AK63" s="67">
        <f t="shared" si="6"/>
        <v>30.93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>
        <v>0</v>
      </c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>
        <v>0</v>
      </c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4.43</v>
      </c>
      <c r="GP63" s="172"/>
      <c r="GQ63" s="70">
        <f t="shared" si="40"/>
        <v>4.43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1.24</v>
      </c>
      <c r="HJ63" s="172"/>
      <c r="HK63" s="70">
        <f t="shared" si="49"/>
        <v>1.24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3.44</v>
      </c>
      <c r="IH63" s="211"/>
      <c r="II63" s="187">
        <f t="shared" si="56"/>
        <v>3.44</v>
      </c>
      <c r="IJ63" s="187">
        <f t="shared" si="56"/>
        <v>0</v>
      </c>
      <c r="IK63" s="211"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8.25</v>
      </c>
      <c r="J64" s="67"/>
      <c r="K64" s="67"/>
      <c r="L64" s="67"/>
      <c r="M64" s="67">
        <f t="shared" si="2"/>
        <v>8.25</v>
      </c>
      <c r="N64" s="67">
        <f t="shared" si="2"/>
        <v>0</v>
      </c>
      <c r="O64" s="212">
        <v>2.27</v>
      </c>
      <c r="P64" s="213"/>
      <c r="Q64" s="70"/>
      <c r="R64" s="67"/>
      <c r="S64" s="67">
        <f t="shared" si="3"/>
        <v>2.27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>
        <v>0</v>
      </c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>
        <v>0</v>
      </c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4.2300000000000004</v>
      </c>
      <c r="GP64" s="172"/>
      <c r="GQ64" s="70">
        <f t="shared" si="40"/>
        <v>4.2300000000000004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1.24</v>
      </c>
      <c r="HJ64" s="172"/>
      <c r="HK64" s="70">
        <f t="shared" si="49"/>
        <v>1.24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3.32</v>
      </c>
      <c r="IH64" s="211"/>
      <c r="II64" s="187">
        <f t="shared" si="56"/>
        <v>3.32</v>
      </c>
      <c r="IJ64" s="187">
        <f t="shared" si="56"/>
        <v>0</v>
      </c>
      <c r="IK64" s="211"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2.27</v>
      </c>
      <c r="P65" s="213"/>
      <c r="Q65" s="70"/>
      <c r="R65" s="67"/>
      <c r="S65" s="67">
        <f t="shared" si="3"/>
        <v>2.27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20.62</v>
      </c>
      <c r="AH65" s="67"/>
      <c r="AI65" s="67"/>
      <c r="AJ65" s="67"/>
      <c r="AK65" s="67">
        <f t="shared" si="6"/>
        <v>20.62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>
        <v>0</v>
      </c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>
        <v>0</v>
      </c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4.0199999999999996</v>
      </c>
      <c r="GP65" s="172"/>
      <c r="GQ65" s="70">
        <f t="shared" si="40"/>
        <v>4.0199999999999996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1.24</v>
      </c>
      <c r="HJ65" s="172"/>
      <c r="HK65" s="70">
        <f t="shared" si="49"/>
        <v>1.24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2.99</v>
      </c>
      <c r="IH65" s="211"/>
      <c r="II65" s="187">
        <f t="shared" si="56"/>
        <v>2.99</v>
      </c>
      <c r="IJ65" s="187">
        <f t="shared" si="56"/>
        <v>0</v>
      </c>
      <c r="IK65" s="211">
        <v>4.43</v>
      </c>
      <c r="IM65" s="187">
        <f t="shared" si="57"/>
        <v>4.43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2.27</v>
      </c>
      <c r="P66" s="213"/>
      <c r="Q66" s="70"/>
      <c r="R66" s="67"/>
      <c r="S66" s="67">
        <f t="shared" si="3"/>
        <v>2.27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56.7</v>
      </c>
      <c r="AH66" s="67"/>
      <c r="AI66" s="67"/>
      <c r="AJ66" s="67"/>
      <c r="AK66" s="67">
        <f t="shared" si="6"/>
        <v>56.7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>
        <v>0</v>
      </c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>
        <v>0</v>
      </c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4.2300000000000004</v>
      </c>
      <c r="GP66" s="172"/>
      <c r="GQ66" s="70">
        <f t="shared" si="40"/>
        <v>4.2300000000000004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1.24</v>
      </c>
      <c r="HJ66" s="172"/>
      <c r="HK66" s="70">
        <f t="shared" si="49"/>
        <v>1.24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1.55</v>
      </c>
      <c r="IH66" s="211"/>
      <c r="II66" s="187">
        <f t="shared" si="56"/>
        <v>1.55</v>
      </c>
      <c r="IJ66" s="187">
        <f t="shared" si="56"/>
        <v>0</v>
      </c>
      <c r="IK66" s="211">
        <v>4.43</v>
      </c>
      <c r="IM66" s="187">
        <f t="shared" si="57"/>
        <v>4.43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2.27</v>
      </c>
      <c r="P67" s="213"/>
      <c r="Q67" s="70"/>
      <c r="R67" s="67"/>
      <c r="S67" s="67">
        <f t="shared" si="3"/>
        <v>2.27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56.7</v>
      </c>
      <c r="AH67" s="67"/>
      <c r="AI67" s="67"/>
      <c r="AJ67" s="67"/>
      <c r="AK67" s="67">
        <f t="shared" si="6"/>
        <v>56.7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>
        <v>0</v>
      </c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>
        <v>0</v>
      </c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4.12</v>
      </c>
      <c r="GP67" s="172"/>
      <c r="GQ67" s="70">
        <f t="shared" si="40"/>
        <v>4.12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1.24</v>
      </c>
      <c r="HJ67" s="172"/>
      <c r="HK67" s="70">
        <f t="shared" si="49"/>
        <v>1.24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25.26</v>
      </c>
      <c r="HV67" s="70"/>
      <c r="HW67" s="70">
        <f t="shared" si="69"/>
        <v>25.26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1.33</v>
      </c>
      <c r="IH67" s="211"/>
      <c r="II67" s="187">
        <f t="shared" si="56"/>
        <v>1.33</v>
      </c>
      <c r="IJ67" s="187">
        <f t="shared" si="56"/>
        <v>0</v>
      </c>
      <c r="IK67" s="211">
        <v>4.43</v>
      </c>
      <c r="IM67" s="187">
        <f t="shared" si="57"/>
        <v>4.43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2.27</v>
      </c>
      <c r="P68" s="213"/>
      <c r="Q68" s="70"/>
      <c r="R68" s="67"/>
      <c r="S68" s="67">
        <f t="shared" si="3"/>
        <v>2.27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10.31</v>
      </c>
      <c r="AH68" s="67"/>
      <c r="AI68" s="67"/>
      <c r="AJ68" s="67"/>
      <c r="AK68" s="67">
        <f t="shared" si="6"/>
        <v>10.31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>
        <v>0</v>
      </c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>
        <v>0</v>
      </c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3.92</v>
      </c>
      <c r="GP68" s="172"/>
      <c r="GQ68" s="70">
        <f t="shared" si="40"/>
        <v>3.92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1.24</v>
      </c>
      <c r="HJ68" s="172"/>
      <c r="HK68" s="70">
        <f t="shared" si="49"/>
        <v>1.24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25.26</v>
      </c>
      <c r="HV68" s="70"/>
      <c r="HW68" s="70">
        <f t="shared" si="69"/>
        <v>25.26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1.1100000000000001</v>
      </c>
      <c r="IH68" s="211"/>
      <c r="II68" s="187">
        <f t="shared" si="56"/>
        <v>1.1100000000000001</v>
      </c>
      <c r="IJ68" s="187">
        <f t="shared" si="56"/>
        <v>0</v>
      </c>
      <c r="IK68" s="211">
        <v>4.43</v>
      </c>
      <c r="IM68" s="187">
        <f t="shared" si="57"/>
        <v>4.43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16.489999999999998</v>
      </c>
      <c r="J69" s="67"/>
      <c r="K69" s="67"/>
      <c r="L69" s="67"/>
      <c r="M69" s="67">
        <f t="shared" si="2"/>
        <v>16.489999999999998</v>
      </c>
      <c r="N69" s="67">
        <f t="shared" si="2"/>
        <v>0</v>
      </c>
      <c r="O69" s="212">
        <v>2.27</v>
      </c>
      <c r="P69" s="213"/>
      <c r="Q69" s="70"/>
      <c r="R69" s="67"/>
      <c r="S69" s="67">
        <f t="shared" si="3"/>
        <v>2.27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>
        <v>0</v>
      </c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>
        <v>0</v>
      </c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3.61</v>
      </c>
      <c r="GP69" s="172"/>
      <c r="GQ69" s="70">
        <f t="shared" si="40"/>
        <v>3.61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1.24</v>
      </c>
      <c r="HJ69" s="172"/>
      <c r="HK69" s="70">
        <f t="shared" si="49"/>
        <v>1.24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25.26</v>
      </c>
      <c r="HV69" s="70"/>
      <c r="HW69" s="70">
        <f t="shared" si="69"/>
        <v>25.26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2</v>
      </c>
      <c r="IH69" s="211"/>
      <c r="II69" s="187">
        <f t="shared" si="56"/>
        <v>2</v>
      </c>
      <c r="IJ69" s="187">
        <f t="shared" si="56"/>
        <v>0</v>
      </c>
      <c r="IK69" s="211">
        <v>4.43</v>
      </c>
      <c r="IM69" s="187">
        <f t="shared" si="57"/>
        <v>4.43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2.27</v>
      </c>
      <c r="P70" s="213"/>
      <c r="Q70" s="70"/>
      <c r="R70" s="67"/>
      <c r="S70" s="67">
        <f t="shared" si="3"/>
        <v>2.27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30.93</v>
      </c>
      <c r="AH70" s="67"/>
      <c r="AI70" s="67"/>
      <c r="AJ70" s="67"/>
      <c r="AK70" s="67">
        <f t="shared" si="6"/>
        <v>30.93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>
        <v>0</v>
      </c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>
        <v>0</v>
      </c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3.3</v>
      </c>
      <c r="GP70" s="172"/>
      <c r="GQ70" s="70">
        <f t="shared" si="40"/>
        <v>3.3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1.24</v>
      </c>
      <c r="HJ70" s="172"/>
      <c r="HK70" s="70">
        <f t="shared" si="49"/>
        <v>1.24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25.26</v>
      </c>
      <c r="HV70" s="70"/>
      <c r="HW70" s="70">
        <f t="shared" si="69"/>
        <v>25.26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1.77</v>
      </c>
      <c r="IH70" s="211"/>
      <c r="II70" s="187">
        <f t="shared" si="56"/>
        <v>1.77</v>
      </c>
      <c r="IJ70" s="187">
        <f t="shared" si="56"/>
        <v>0</v>
      </c>
      <c r="IK70" s="211">
        <v>4.43</v>
      </c>
      <c r="IM70" s="187">
        <f t="shared" si="57"/>
        <v>4.43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2.27</v>
      </c>
      <c r="P71" s="213"/>
      <c r="Q71" s="70"/>
      <c r="R71" s="67"/>
      <c r="S71" s="67">
        <f t="shared" si="3"/>
        <v>2.27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>
        <v>0</v>
      </c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5.15</v>
      </c>
      <c r="EL71" s="212"/>
      <c r="EM71" s="219"/>
      <c r="EN71" s="219"/>
      <c r="EO71" s="67">
        <f t="shared" si="24"/>
        <v>5.15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>
        <v>0</v>
      </c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2.89</v>
      </c>
      <c r="GP71" s="172"/>
      <c r="GQ71" s="70">
        <f t="shared" si="40"/>
        <v>2.89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1.24</v>
      </c>
      <c r="HJ71" s="172"/>
      <c r="HK71" s="70">
        <f t="shared" si="49"/>
        <v>1.24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25.26</v>
      </c>
      <c r="HV71" s="70"/>
      <c r="HW71" s="70">
        <f t="shared" si="69"/>
        <v>25.26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0.88</v>
      </c>
      <c r="IH71" s="211"/>
      <c r="II71" s="187">
        <f t="shared" si="56"/>
        <v>0.88</v>
      </c>
      <c r="IJ71" s="187">
        <f t="shared" si="56"/>
        <v>0</v>
      </c>
      <c r="IK71" s="211">
        <v>4.43</v>
      </c>
      <c r="IM71" s="187">
        <f t="shared" si="57"/>
        <v>4.43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2.27</v>
      </c>
      <c r="P72" s="213"/>
      <c r="Q72" s="70"/>
      <c r="R72" s="67"/>
      <c r="S72" s="67">
        <f t="shared" si="3"/>
        <v>2.27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10.31</v>
      </c>
      <c r="AH72" s="67"/>
      <c r="AI72" s="67"/>
      <c r="AJ72" s="67"/>
      <c r="AK72" s="67">
        <f t="shared" si="6"/>
        <v>10.31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>
        <v>0</v>
      </c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5.15</v>
      </c>
      <c r="EL72" s="212"/>
      <c r="EM72" s="219"/>
      <c r="EN72" s="219"/>
      <c r="EO72" s="67">
        <f t="shared" si="24"/>
        <v>5.15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>
        <v>0</v>
      </c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2.58</v>
      </c>
      <c r="GP72" s="172"/>
      <c r="GQ72" s="70">
        <f t="shared" si="40"/>
        <v>2.58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1.24</v>
      </c>
      <c r="HJ72" s="172"/>
      <c r="HK72" s="70">
        <f t="shared" si="49"/>
        <v>1.24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25.26</v>
      </c>
      <c r="HV72" s="70"/>
      <c r="HW72" s="70">
        <f t="shared" si="69"/>
        <v>25.26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0.67</v>
      </c>
      <c r="IH72" s="211"/>
      <c r="II72" s="187">
        <f t="shared" si="56"/>
        <v>0.67</v>
      </c>
      <c r="IJ72" s="187">
        <f t="shared" si="56"/>
        <v>0</v>
      </c>
      <c r="IK72" s="211">
        <v>4.43</v>
      </c>
      <c r="IM72" s="187">
        <f t="shared" si="57"/>
        <v>4.43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3.09</v>
      </c>
      <c r="J73" s="67"/>
      <c r="K73" s="67"/>
      <c r="L73" s="67"/>
      <c r="M73" s="67">
        <f t="shared" si="2"/>
        <v>3.09</v>
      </c>
      <c r="N73" s="67">
        <f t="shared" si="2"/>
        <v>0</v>
      </c>
      <c r="O73" s="212">
        <v>2.27</v>
      </c>
      <c r="P73" s="213"/>
      <c r="Q73" s="70"/>
      <c r="R73" s="67"/>
      <c r="S73" s="67">
        <f t="shared" si="3"/>
        <v>2.27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46.39</v>
      </c>
      <c r="AH73" s="67"/>
      <c r="AI73" s="67"/>
      <c r="AJ73" s="67"/>
      <c r="AK73" s="67">
        <f t="shared" si="6"/>
        <v>46.39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>
        <v>0</v>
      </c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5.15</v>
      </c>
      <c r="EL73" s="212"/>
      <c r="EM73" s="219"/>
      <c r="EN73" s="219"/>
      <c r="EO73" s="67">
        <f t="shared" si="24"/>
        <v>5.15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>
        <v>0</v>
      </c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2.27</v>
      </c>
      <c r="GP73" s="172"/>
      <c r="GQ73" s="70">
        <f t="shared" si="40"/>
        <v>2.27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1.24</v>
      </c>
      <c r="HJ73" s="172"/>
      <c r="HK73" s="70">
        <f t="shared" si="49"/>
        <v>1.24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25.26</v>
      </c>
      <c r="HV73" s="70"/>
      <c r="HW73" s="70">
        <f t="shared" si="69"/>
        <v>25.26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K73" s="211">
        <v>4.43</v>
      </c>
      <c r="IM73" s="187">
        <f t="shared" si="57"/>
        <v>4.43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16.489999999999998</v>
      </c>
      <c r="J74" s="67"/>
      <c r="K74" s="67"/>
      <c r="L74" s="67"/>
      <c r="M74" s="67">
        <f t="shared" si="2"/>
        <v>16.489999999999998</v>
      </c>
      <c r="N74" s="67">
        <f t="shared" si="2"/>
        <v>0</v>
      </c>
      <c r="O74" s="212">
        <v>2.27</v>
      </c>
      <c r="P74" s="213"/>
      <c r="Q74" s="70"/>
      <c r="R74" s="67"/>
      <c r="S74" s="67">
        <f t="shared" si="3"/>
        <v>2.27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41.24</v>
      </c>
      <c r="AH74" s="67"/>
      <c r="AI74" s="67"/>
      <c r="AJ74" s="67"/>
      <c r="AK74" s="67">
        <f t="shared" si="6"/>
        <v>41.24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>
        <v>0</v>
      </c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5.15</v>
      </c>
      <c r="EL74" s="212"/>
      <c r="EM74" s="219"/>
      <c r="EN74" s="219"/>
      <c r="EO74" s="67">
        <f t="shared" si="24"/>
        <v>5.15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>
        <v>0</v>
      </c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2.06</v>
      </c>
      <c r="GP74" s="172"/>
      <c r="GQ74" s="70">
        <f t="shared" si="40"/>
        <v>2.06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1.24</v>
      </c>
      <c r="HJ74" s="172"/>
      <c r="HK74" s="70">
        <f t="shared" si="49"/>
        <v>1.24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25.26</v>
      </c>
      <c r="HV74" s="70"/>
      <c r="HW74" s="70">
        <f t="shared" si="69"/>
        <v>25.26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0.33</v>
      </c>
      <c r="IH74" s="211"/>
      <c r="II74" s="187">
        <f t="shared" si="56"/>
        <v>0.33</v>
      </c>
      <c r="IJ74" s="187">
        <f t="shared" si="56"/>
        <v>0</v>
      </c>
      <c r="IK74" s="211">
        <v>4.43</v>
      </c>
      <c r="IM74" s="187">
        <f t="shared" si="57"/>
        <v>4.43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3.09</v>
      </c>
      <c r="J75" s="67"/>
      <c r="K75" s="67"/>
      <c r="L75" s="67"/>
      <c r="M75" s="67">
        <f t="shared" si="2"/>
        <v>3.09</v>
      </c>
      <c r="N75" s="67">
        <f t="shared" si="2"/>
        <v>0</v>
      </c>
      <c r="O75" s="212">
        <v>2.27</v>
      </c>
      <c r="P75" s="213"/>
      <c r="Q75" s="70"/>
      <c r="R75" s="67"/>
      <c r="S75" s="67">
        <f t="shared" si="3"/>
        <v>2.27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>
        <v>0</v>
      </c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0</v>
      </c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5.15</v>
      </c>
      <c r="EL75" s="212"/>
      <c r="EM75" s="219"/>
      <c r="EN75" s="219"/>
      <c r="EO75" s="67">
        <f t="shared" si="24"/>
        <v>5.15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>
        <v>0</v>
      </c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1.86</v>
      </c>
      <c r="GP75" s="172"/>
      <c r="GQ75" s="70">
        <f t="shared" si="40"/>
        <v>1.86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1.24</v>
      </c>
      <c r="HJ75" s="172"/>
      <c r="HK75" s="70">
        <f t="shared" si="49"/>
        <v>1.24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25.26</v>
      </c>
      <c r="HV75" s="70"/>
      <c r="HW75" s="70">
        <f t="shared" si="69"/>
        <v>25.26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K75" s="211">
        <v>4.43</v>
      </c>
      <c r="IM75" s="187">
        <f t="shared" si="57"/>
        <v>4.43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1.44</v>
      </c>
      <c r="JF75" s="187"/>
      <c r="JG75" s="187">
        <f t="shared" si="63"/>
        <v>1.44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3.09</v>
      </c>
      <c r="J76" s="67"/>
      <c r="K76" s="67"/>
      <c r="L76" s="67"/>
      <c r="M76" s="67">
        <f t="shared" ref="M76:N106" si="72">I76+K76</f>
        <v>3.09</v>
      </c>
      <c r="N76" s="67">
        <f t="shared" si="72"/>
        <v>0</v>
      </c>
      <c r="O76" s="212">
        <v>2.27</v>
      </c>
      <c r="P76" s="213"/>
      <c r="Q76" s="70"/>
      <c r="R76" s="67"/>
      <c r="S76" s="67">
        <f t="shared" ref="S76:T106" si="73">O76+Q76</f>
        <v>2.27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>
        <v>0</v>
      </c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0</v>
      </c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5.15</v>
      </c>
      <c r="EL76" s="212"/>
      <c r="EM76" s="219"/>
      <c r="EN76" s="219"/>
      <c r="EO76" s="67">
        <f t="shared" ref="EO76:EP106" si="94">EK76+EM76</f>
        <v>5.15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>
        <v>0</v>
      </c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1.44</v>
      </c>
      <c r="GP76" s="172"/>
      <c r="GQ76" s="70">
        <f t="shared" ref="GQ76:GQ106" si="110">GO76</f>
        <v>1.44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1.24</v>
      </c>
      <c r="HJ76" s="172"/>
      <c r="HK76" s="70">
        <f t="shared" ref="HK76:HL106" si="119">HI76</f>
        <v>1.24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25.26</v>
      </c>
      <c r="HV76" s="70"/>
      <c r="HW76" s="70">
        <f t="shared" ref="HW76:HX106" si="122">HU76</f>
        <v>25.26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K76" s="211">
        <v>4.43</v>
      </c>
      <c r="IM76" s="187">
        <f t="shared" ref="IM76:IN106" si="127">IK76</f>
        <v>4.43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1.44</v>
      </c>
      <c r="JF76" s="187"/>
      <c r="JG76" s="187">
        <f t="shared" ref="JG76:JH106" si="133">JE76</f>
        <v>1.44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3.09</v>
      </c>
      <c r="J77" s="67"/>
      <c r="K77" s="67"/>
      <c r="L77" s="67"/>
      <c r="M77" s="67">
        <f t="shared" si="72"/>
        <v>3.09</v>
      </c>
      <c r="N77" s="67">
        <f t="shared" si="72"/>
        <v>0</v>
      </c>
      <c r="O77" s="212">
        <v>2.27</v>
      </c>
      <c r="P77" s="213"/>
      <c r="Q77" s="70"/>
      <c r="R77" s="67"/>
      <c r="S77" s="67">
        <f t="shared" si="73"/>
        <v>2.27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10.31</v>
      </c>
      <c r="AH77" s="67"/>
      <c r="AI77" s="67"/>
      <c r="AJ77" s="67"/>
      <c r="AK77" s="67">
        <f t="shared" si="76"/>
        <v>10.31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>
        <v>0</v>
      </c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0</v>
      </c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5.15</v>
      </c>
      <c r="EL77" s="212"/>
      <c r="EM77" s="219"/>
      <c r="EN77" s="219"/>
      <c r="EO77" s="67">
        <f t="shared" si="94"/>
        <v>5.15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>
        <v>0</v>
      </c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1.03</v>
      </c>
      <c r="GP77" s="172"/>
      <c r="GQ77" s="70">
        <f t="shared" si="110"/>
        <v>1.03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1.24</v>
      </c>
      <c r="HJ77" s="172"/>
      <c r="HK77" s="70">
        <f t="shared" si="119"/>
        <v>1.24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25.26</v>
      </c>
      <c r="HV77" s="70"/>
      <c r="HW77" s="70">
        <f t="shared" si="122"/>
        <v>25.26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K77" s="211">
        <v>4.43</v>
      </c>
      <c r="IM77" s="187">
        <f t="shared" si="127"/>
        <v>4.43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1.55</v>
      </c>
      <c r="JF77" s="187"/>
      <c r="JG77" s="187">
        <f t="shared" si="133"/>
        <v>1.55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5.15</v>
      </c>
      <c r="J78" s="67"/>
      <c r="K78" s="67"/>
      <c r="L78" s="67"/>
      <c r="M78" s="67">
        <f t="shared" si="72"/>
        <v>5.15</v>
      </c>
      <c r="N78" s="67">
        <f t="shared" si="72"/>
        <v>0</v>
      </c>
      <c r="O78" s="212">
        <v>2.27</v>
      </c>
      <c r="P78" s="213"/>
      <c r="Q78" s="70"/>
      <c r="R78" s="67"/>
      <c r="S78" s="67">
        <f t="shared" si="73"/>
        <v>2.27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>
        <v>0</v>
      </c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0</v>
      </c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5.15</v>
      </c>
      <c r="EL78" s="212"/>
      <c r="EM78" s="219"/>
      <c r="EN78" s="219"/>
      <c r="EO78" s="67">
        <f t="shared" si="94"/>
        <v>5.15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>
        <v>0</v>
      </c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0.62</v>
      </c>
      <c r="GP78" s="172"/>
      <c r="GQ78" s="70">
        <f t="shared" si="110"/>
        <v>0.62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1.24</v>
      </c>
      <c r="HJ78" s="172"/>
      <c r="HK78" s="70">
        <f t="shared" si="119"/>
        <v>1.24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25.26</v>
      </c>
      <c r="HV78" s="70"/>
      <c r="HW78" s="70">
        <f t="shared" si="122"/>
        <v>25.26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K78" s="211">
        <v>4.43</v>
      </c>
      <c r="IM78" s="187">
        <f t="shared" si="127"/>
        <v>4.43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1.55</v>
      </c>
      <c r="JF78" s="187"/>
      <c r="JG78" s="187">
        <f t="shared" si="133"/>
        <v>1.55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19.59</v>
      </c>
      <c r="J79" s="67"/>
      <c r="K79" s="67"/>
      <c r="L79" s="67"/>
      <c r="M79" s="67">
        <f t="shared" si="72"/>
        <v>19.59</v>
      </c>
      <c r="N79" s="67">
        <f t="shared" si="72"/>
        <v>0</v>
      </c>
      <c r="O79" s="212">
        <v>1.86</v>
      </c>
      <c r="P79" s="213"/>
      <c r="Q79" s="70"/>
      <c r="R79" s="67"/>
      <c r="S79" s="67">
        <f t="shared" si="73"/>
        <v>1.86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>
        <v>0</v>
      </c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0</v>
      </c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5.15</v>
      </c>
      <c r="EL79" s="212"/>
      <c r="EM79" s="219"/>
      <c r="EN79" s="219"/>
      <c r="EO79" s="67">
        <f t="shared" si="94"/>
        <v>5.15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>
        <v>4.43</v>
      </c>
      <c r="FJ79" s="172"/>
      <c r="FK79" s="172"/>
      <c r="FL79" s="172"/>
      <c r="FM79" s="70">
        <f t="shared" si="99"/>
        <v>4.43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0.31</v>
      </c>
      <c r="GP79" s="172"/>
      <c r="GQ79" s="70">
        <f t="shared" si="110"/>
        <v>0.31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1.24</v>
      </c>
      <c r="HJ79" s="172"/>
      <c r="HK79" s="70">
        <f t="shared" si="119"/>
        <v>1.24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25.26</v>
      </c>
      <c r="HV79" s="70"/>
      <c r="HW79" s="70">
        <f t="shared" si="122"/>
        <v>25.26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K79" s="211">
        <v>4.43</v>
      </c>
      <c r="IM79" s="187">
        <f t="shared" si="127"/>
        <v>4.43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1.44</v>
      </c>
      <c r="JF79" s="187"/>
      <c r="JG79" s="187">
        <f t="shared" si="133"/>
        <v>1.44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7.22</v>
      </c>
      <c r="J80" s="67"/>
      <c r="K80" s="67"/>
      <c r="L80" s="67"/>
      <c r="M80" s="67">
        <f t="shared" si="72"/>
        <v>7.22</v>
      </c>
      <c r="N80" s="67">
        <f t="shared" si="72"/>
        <v>0</v>
      </c>
      <c r="O80" s="212">
        <v>1.86</v>
      </c>
      <c r="P80" s="213"/>
      <c r="Q80" s="70"/>
      <c r="R80" s="67"/>
      <c r="S80" s="67">
        <f t="shared" si="73"/>
        <v>1.86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41.24</v>
      </c>
      <c r="AH80" s="67"/>
      <c r="AI80" s="67"/>
      <c r="AJ80" s="67"/>
      <c r="AK80" s="67">
        <f t="shared" si="76"/>
        <v>41.24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>
        <v>0</v>
      </c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0</v>
      </c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5.15</v>
      </c>
      <c r="EL80" s="212"/>
      <c r="EM80" s="219"/>
      <c r="EN80" s="219"/>
      <c r="EO80" s="67">
        <f t="shared" si="94"/>
        <v>5.15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>
        <v>4.43</v>
      </c>
      <c r="FJ80" s="172"/>
      <c r="FK80" s="172"/>
      <c r="FL80" s="172"/>
      <c r="FM80" s="70">
        <f t="shared" si="99"/>
        <v>4.43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1.24</v>
      </c>
      <c r="HJ80" s="70"/>
      <c r="HK80" s="70">
        <f t="shared" si="119"/>
        <v>1.24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25.26</v>
      </c>
      <c r="HV80" s="70"/>
      <c r="HW80" s="70">
        <f t="shared" si="122"/>
        <v>25.26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K80" s="211">
        <v>4.43</v>
      </c>
      <c r="IM80" s="187">
        <f t="shared" si="127"/>
        <v>4.43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1.44</v>
      </c>
      <c r="JF80" s="187"/>
      <c r="JG80" s="187">
        <f t="shared" si="133"/>
        <v>1.44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6.19</v>
      </c>
      <c r="J81" s="67"/>
      <c r="K81" s="67"/>
      <c r="L81" s="67"/>
      <c r="M81" s="67">
        <f t="shared" si="72"/>
        <v>6.19</v>
      </c>
      <c r="N81" s="67">
        <f t="shared" si="72"/>
        <v>0</v>
      </c>
      <c r="O81" s="212">
        <v>1.86</v>
      </c>
      <c r="P81" s="213"/>
      <c r="Q81" s="70"/>
      <c r="R81" s="67"/>
      <c r="S81" s="67">
        <f t="shared" si="73"/>
        <v>1.86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>
        <v>0</v>
      </c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0</v>
      </c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5.15</v>
      </c>
      <c r="EL81" s="212"/>
      <c r="EM81" s="219"/>
      <c r="EN81" s="219"/>
      <c r="EO81" s="67">
        <f t="shared" si="94"/>
        <v>5.15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1.55</v>
      </c>
      <c r="EX81" s="67"/>
      <c r="EY81" s="67"/>
      <c r="EZ81" s="67"/>
      <c r="FA81" s="67">
        <f t="shared" si="97"/>
        <v>1.55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>
        <v>4.43</v>
      </c>
      <c r="FJ81" s="172"/>
      <c r="FK81" s="172"/>
      <c r="FL81" s="172"/>
      <c r="FM81" s="70">
        <f t="shared" si="99"/>
        <v>4.43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1.24</v>
      </c>
      <c r="HJ81" s="70"/>
      <c r="HK81" s="70">
        <f t="shared" si="119"/>
        <v>1.24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25.26</v>
      </c>
      <c r="HV81" s="70"/>
      <c r="HW81" s="70">
        <f t="shared" si="122"/>
        <v>25.26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K81" s="211">
        <v>4.43</v>
      </c>
      <c r="IM81" s="187">
        <f t="shared" si="127"/>
        <v>4.43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1.55</v>
      </c>
      <c r="JF81" s="187"/>
      <c r="JG81" s="187">
        <f t="shared" si="133"/>
        <v>1.55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5.15</v>
      </c>
      <c r="J82" s="67"/>
      <c r="K82" s="67"/>
      <c r="L82" s="67"/>
      <c r="M82" s="67">
        <f t="shared" si="72"/>
        <v>5.15</v>
      </c>
      <c r="N82" s="67">
        <f t="shared" si="72"/>
        <v>0</v>
      </c>
      <c r="O82" s="212">
        <v>1.86</v>
      </c>
      <c r="P82" s="213"/>
      <c r="Q82" s="70"/>
      <c r="R82" s="67"/>
      <c r="S82" s="67">
        <f t="shared" si="73"/>
        <v>1.86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>
        <v>0</v>
      </c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0</v>
      </c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5.15</v>
      </c>
      <c r="EL82" s="212"/>
      <c r="EM82" s="219"/>
      <c r="EN82" s="219"/>
      <c r="EO82" s="67">
        <f t="shared" si="94"/>
        <v>5.15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1.55</v>
      </c>
      <c r="EX82" s="67"/>
      <c r="EY82" s="67"/>
      <c r="EZ82" s="67"/>
      <c r="FA82" s="67">
        <f t="shared" si="97"/>
        <v>1.55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>
        <v>4.43</v>
      </c>
      <c r="FJ82" s="172"/>
      <c r="FK82" s="172"/>
      <c r="FL82" s="172"/>
      <c r="FM82" s="70">
        <f t="shared" si="99"/>
        <v>4.43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1.24</v>
      </c>
      <c r="HJ82" s="70"/>
      <c r="HK82" s="70">
        <f t="shared" si="119"/>
        <v>1.24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25.26</v>
      </c>
      <c r="HV82" s="70"/>
      <c r="HW82" s="70">
        <f t="shared" si="122"/>
        <v>25.26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K82" s="211">
        <v>4.43</v>
      </c>
      <c r="IM82" s="187">
        <f t="shared" si="127"/>
        <v>4.43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1.55</v>
      </c>
      <c r="JF82" s="187"/>
      <c r="JG82" s="187">
        <f t="shared" si="133"/>
        <v>1.55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5.15</v>
      </c>
      <c r="J83" s="67"/>
      <c r="K83" s="67"/>
      <c r="L83" s="67"/>
      <c r="M83" s="67">
        <f t="shared" si="72"/>
        <v>5.15</v>
      </c>
      <c r="N83" s="67">
        <f t="shared" si="72"/>
        <v>0</v>
      </c>
      <c r="O83" s="212">
        <v>1.86</v>
      </c>
      <c r="P83" s="213"/>
      <c r="Q83" s="70"/>
      <c r="R83" s="67"/>
      <c r="S83" s="67">
        <f t="shared" si="73"/>
        <v>1.86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20.62</v>
      </c>
      <c r="AH83" s="67"/>
      <c r="AI83" s="67"/>
      <c r="AJ83" s="67"/>
      <c r="AK83" s="67">
        <f t="shared" si="76"/>
        <v>20.62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>
        <v>0</v>
      </c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0</v>
      </c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>
        <v>4.43</v>
      </c>
      <c r="FJ83" s="172"/>
      <c r="FK83" s="172"/>
      <c r="FL83" s="172"/>
      <c r="FM83" s="70">
        <f t="shared" si="99"/>
        <v>4.43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1.24</v>
      </c>
      <c r="HJ83" s="70"/>
      <c r="HK83" s="70">
        <f t="shared" si="119"/>
        <v>1.24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25.26</v>
      </c>
      <c r="HV83" s="70"/>
      <c r="HW83" s="70">
        <f t="shared" si="122"/>
        <v>25.26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K83" s="211">
        <v>4.43</v>
      </c>
      <c r="IM83" s="187">
        <f t="shared" si="127"/>
        <v>4.43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1.67</v>
      </c>
      <c r="JF83" s="187"/>
      <c r="JG83" s="187">
        <f t="shared" si="133"/>
        <v>1.67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5.15</v>
      </c>
      <c r="J84" s="67"/>
      <c r="K84" s="67"/>
      <c r="L84" s="67"/>
      <c r="M84" s="67">
        <f t="shared" si="72"/>
        <v>5.15</v>
      </c>
      <c r="N84" s="67">
        <f t="shared" si="72"/>
        <v>0</v>
      </c>
      <c r="O84" s="212">
        <v>1.86</v>
      </c>
      <c r="P84" s="213"/>
      <c r="Q84" s="70"/>
      <c r="R84" s="67"/>
      <c r="S84" s="67">
        <f t="shared" si="73"/>
        <v>1.86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>
        <v>0</v>
      </c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0</v>
      </c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>
        <v>4.43</v>
      </c>
      <c r="FJ84" s="172"/>
      <c r="FK84" s="172"/>
      <c r="FL84" s="172"/>
      <c r="FM84" s="70">
        <f t="shared" si="99"/>
        <v>4.43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1.24</v>
      </c>
      <c r="HJ84" s="70"/>
      <c r="HK84" s="70">
        <f t="shared" si="119"/>
        <v>1.24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25.26</v>
      </c>
      <c r="HV84" s="70"/>
      <c r="HW84" s="70">
        <f t="shared" si="122"/>
        <v>25.26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K84" s="211">
        <v>4.43</v>
      </c>
      <c r="IM84" s="187">
        <f t="shared" si="127"/>
        <v>4.43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1.67</v>
      </c>
      <c r="JF84" s="187"/>
      <c r="JG84" s="187">
        <f t="shared" si="133"/>
        <v>1.67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5.15</v>
      </c>
      <c r="J85" s="67"/>
      <c r="K85" s="67"/>
      <c r="L85" s="67"/>
      <c r="M85" s="67">
        <f t="shared" si="72"/>
        <v>5.15</v>
      </c>
      <c r="N85" s="67">
        <f t="shared" si="72"/>
        <v>0</v>
      </c>
      <c r="O85" s="212">
        <v>1.86</v>
      </c>
      <c r="P85" s="213"/>
      <c r="Q85" s="70"/>
      <c r="R85" s="67"/>
      <c r="S85" s="67">
        <f t="shared" si="73"/>
        <v>1.86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10.31</v>
      </c>
      <c r="AH85" s="67"/>
      <c r="AI85" s="67"/>
      <c r="AJ85" s="67"/>
      <c r="AK85" s="67">
        <f t="shared" si="76"/>
        <v>10.31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>
        <v>0</v>
      </c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1.24</v>
      </c>
      <c r="DN85" s="212"/>
      <c r="DO85" s="219"/>
      <c r="DP85" s="220"/>
      <c r="DQ85" s="67">
        <f t="shared" si="90"/>
        <v>1.24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>
        <v>4.43</v>
      </c>
      <c r="FJ85" s="172"/>
      <c r="FK85" s="172"/>
      <c r="FL85" s="172"/>
      <c r="FM85" s="70">
        <f t="shared" si="99"/>
        <v>4.43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1.24</v>
      </c>
      <c r="HJ85" s="70"/>
      <c r="HK85" s="70">
        <f t="shared" si="119"/>
        <v>1.24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25.26</v>
      </c>
      <c r="HV85" s="70"/>
      <c r="HW85" s="70">
        <f t="shared" si="122"/>
        <v>25.26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K85" s="211">
        <v>4.43</v>
      </c>
      <c r="IM85" s="187">
        <f t="shared" si="127"/>
        <v>4.43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1.67</v>
      </c>
      <c r="JF85" s="187"/>
      <c r="JG85" s="187">
        <f t="shared" si="133"/>
        <v>1.67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5.15</v>
      </c>
      <c r="J86" s="67"/>
      <c r="K86" s="67"/>
      <c r="L86" s="67"/>
      <c r="M86" s="67">
        <f t="shared" si="72"/>
        <v>5.15</v>
      </c>
      <c r="N86" s="67">
        <f t="shared" si="72"/>
        <v>0</v>
      </c>
      <c r="O86" s="212">
        <v>1.86</v>
      </c>
      <c r="P86" s="213"/>
      <c r="Q86" s="70"/>
      <c r="R86" s="67"/>
      <c r="S86" s="67">
        <f t="shared" si="73"/>
        <v>1.86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41.24</v>
      </c>
      <c r="AH86" s="67"/>
      <c r="AI86" s="67"/>
      <c r="AJ86" s="67"/>
      <c r="AK86" s="67">
        <f t="shared" si="76"/>
        <v>41.24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>
        <v>0</v>
      </c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1.24</v>
      </c>
      <c r="DN86" s="212"/>
      <c r="DO86" s="219"/>
      <c r="DP86" s="220"/>
      <c r="DQ86" s="67">
        <f t="shared" si="90"/>
        <v>1.24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>
        <v>4.43</v>
      </c>
      <c r="FJ86" s="172"/>
      <c r="FK86" s="172"/>
      <c r="FL86" s="172"/>
      <c r="FM86" s="70">
        <f t="shared" si="99"/>
        <v>4.43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1.24</v>
      </c>
      <c r="HJ86" s="70"/>
      <c r="HK86" s="70">
        <f t="shared" si="119"/>
        <v>1.24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25.26</v>
      </c>
      <c r="HV86" s="70"/>
      <c r="HW86" s="70">
        <f t="shared" si="122"/>
        <v>25.26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K86" s="211">
        <v>4.43</v>
      </c>
      <c r="IM86" s="187">
        <f t="shared" si="127"/>
        <v>4.43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1.67</v>
      </c>
      <c r="JF86" s="187"/>
      <c r="JG86" s="187">
        <f t="shared" si="133"/>
        <v>1.67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5.15</v>
      </c>
      <c r="J87" s="67"/>
      <c r="K87" s="67"/>
      <c r="L87" s="67"/>
      <c r="M87" s="67">
        <f t="shared" si="72"/>
        <v>5.15</v>
      </c>
      <c r="N87" s="67">
        <f t="shared" si="72"/>
        <v>0</v>
      </c>
      <c r="O87" s="212">
        <v>1.86</v>
      </c>
      <c r="P87" s="213"/>
      <c r="Q87" s="70"/>
      <c r="R87" s="67"/>
      <c r="S87" s="67">
        <f t="shared" si="73"/>
        <v>1.86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10.31</v>
      </c>
      <c r="AH87" s="67"/>
      <c r="AI87" s="67"/>
      <c r="AJ87" s="67"/>
      <c r="AK87" s="67">
        <f t="shared" si="76"/>
        <v>10.31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>
        <v>0</v>
      </c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1.24</v>
      </c>
      <c r="DN87" s="212"/>
      <c r="DO87" s="219"/>
      <c r="DP87" s="220"/>
      <c r="DQ87" s="67">
        <f t="shared" si="90"/>
        <v>1.24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>
        <v>4.43</v>
      </c>
      <c r="FJ87" s="172"/>
      <c r="FK87" s="172"/>
      <c r="FL87" s="172"/>
      <c r="FM87" s="70">
        <f t="shared" si="99"/>
        <v>4.43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0</v>
      </c>
      <c r="GX87" s="172"/>
      <c r="GY87" s="70">
        <f t="shared" si="114"/>
        <v>0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1.24</v>
      </c>
      <c r="HJ87" s="70"/>
      <c r="HK87" s="70">
        <f t="shared" si="119"/>
        <v>1.24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25.26</v>
      </c>
      <c r="HV87" s="70"/>
      <c r="HW87" s="70">
        <f t="shared" si="122"/>
        <v>25.26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K87" s="211">
        <v>4.43</v>
      </c>
      <c r="IM87" s="187">
        <f t="shared" si="127"/>
        <v>4.43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1.67</v>
      </c>
      <c r="JF87" s="187"/>
      <c r="JG87" s="187">
        <f t="shared" si="133"/>
        <v>1.67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5.15</v>
      </c>
      <c r="J88" s="67"/>
      <c r="K88" s="67"/>
      <c r="L88" s="67"/>
      <c r="M88" s="67">
        <f t="shared" si="72"/>
        <v>5.15</v>
      </c>
      <c r="N88" s="67">
        <f t="shared" si="72"/>
        <v>0</v>
      </c>
      <c r="O88" s="212">
        <v>1.86</v>
      </c>
      <c r="P88" s="213"/>
      <c r="Q88" s="70"/>
      <c r="R88" s="67"/>
      <c r="S88" s="67">
        <f t="shared" si="73"/>
        <v>1.86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>
        <v>0</v>
      </c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1.24</v>
      </c>
      <c r="DN88" s="212"/>
      <c r="DO88" s="219"/>
      <c r="DP88" s="220"/>
      <c r="DQ88" s="67">
        <f t="shared" si="90"/>
        <v>1.24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>
        <v>4.43</v>
      </c>
      <c r="FJ88" s="172"/>
      <c r="FK88" s="172"/>
      <c r="FL88" s="172"/>
      <c r="FM88" s="70">
        <f t="shared" si="99"/>
        <v>4.43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0</v>
      </c>
      <c r="GX88" s="172"/>
      <c r="GY88" s="70">
        <f t="shared" si="114"/>
        <v>0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1.24</v>
      </c>
      <c r="HJ88" s="70"/>
      <c r="HK88" s="70">
        <f t="shared" si="119"/>
        <v>1.24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25.26</v>
      </c>
      <c r="HV88" s="70"/>
      <c r="HW88" s="70">
        <f t="shared" si="122"/>
        <v>25.26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K88" s="211">
        <v>4.43</v>
      </c>
      <c r="IM88" s="187">
        <f t="shared" si="127"/>
        <v>4.43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1.67</v>
      </c>
      <c r="JF88" s="187"/>
      <c r="JG88" s="187">
        <f t="shared" si="133"/>
        <v>1.67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5.15</v>
      </c>
      <c r="J89" s="67"/>
      <c r="K89" s="67"/>
      <c r="L89" s="67"/>
      <c r="M89" s="67">
        <f t="shared" si="72"/>
        <v>5.15</v>
      </c>
      <c r="N89" s="67">
        <f t="shared" si="72"/>
        <v>0</v>
      </c>
      <c r="O89" s="212">
        <v>1.86</v>
      </c>
      <c r="P89" s="213"/>
      <c r="Q89" s="70"/>
      <c r="R89" s="67"/>
      <c r="S89" s="67">
        <f t="shared" si="73"/>
        <v>1.86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36.08</v>
      </c>
      <c r="AH89" s="67"/>
      <c r="AI89" s="67"/>
      <c r="AJ89" s="67"/>
      <c r="AK89" s="67">
        <f t="shared" si="76"/>
        <v>36.08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>
        <v>0</v>
      </c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1.24</v>
      </c>
      <c r="DN89" s="212"/>
      <c r="DO89" s="219"/>
      <c r="DP89" s="220"/>
      <c r="DQ89" s="67">
        <f t="shared" si="90"/>
        <v>1.24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>
        <v>4.43</v>
      </c>
      <c r="FJ89" s="172"/>
      <c r="FK89" s="172"/>
      <c r="FL89" s="172"/>
      <c r="FM89" s="70">
        <f t="shared" si="99"/>
        <v>4.43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0</v>
      </c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1.24</v>
      </c>
      <c r="HJ89" s="70"/>
      <c r="HK89" s="70">
        <f t="shared" si="119"/>
        <v>1.24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25.26</v>
      </c>
      <c r="HV89" s="70"/>
      <c r="HW89" s="70">
        <f t="shared" si="122"/>
        <v>25.26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K89" s="211">
        <v>4.43</v>
      </c>
      <c r="IM89" s="187">
        <f t="shared" si="127"/>
        <v>4.43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1.67</v>
      </c>
      <c r="JF89" s="187"/>
      <c r="JG89" s="187">
        <f t="shared" si="133"/>
        <v>1.67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25.77</v>
      </c>
      <c r="J90" s="67"/>
      <c r="K90" s="67"/>
      <c r="L90" s="67"/>
      <c r="M90" s="67">
        <f t="shared" si="72"/>
        <v>25.77</v>
      </c>
      <c r="N90" s="67">
        <f t="shared" si="72"/>
        <v>0</v>
      </c>
      <c r="O90" s="212">
        <v>1.86</v>
      </c>
      <c r="P90" s="213"/>
      <c r="Q90" s="70"/>
      <c r="R90" s="67"/>
      <c r="S90" s="67">
        <f t="shared" si="73"/>
        <v>1.86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30.93</v>
      </c>
      <c r="AH90" s="67"/>
      <c r="AI90" s="67"/>
      <c r="AJ90" s="67"/>
      <c r="AK90" s="67">
        <f t="shared" si="76"/>
        <v>30.93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>
        <v>0</v>
      </c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1.24</v>
      </c>
      <c r="DN90" s="212"/>
      <c r="DO90" s="219"/>
      <c r="DP90" s="220"/>
      <c r="DQ90" s="67">
        <f t="shared" si="90"/>
        <v>1.24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>
        <v>4.43</v>
      </c>
      <c r="FJ90" s="172"/>
      <c r="FK90" s="172"/>
      <c r="FL90" s="172"/>
      <c r="FM90" s="70">
        <f t="shared" si="99"/>
        <v>4.43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0</v>
      </c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1.24</v>
      </c>
      <c r="HJ90" s="70"/>
      <c r="HK90" s="70">
        <f t="shared" si="119"/>
        <v>1.24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25.26</v>
      </c>
      <c r="HV90" s="70"/>
      <c r="HW90" s="70">
        <f t="shared" si="122"/>
        <v>25.26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K90" s="211">
        <v>4.43</v>
      </c>
      <c r="IM90" s="187">
        <f t="shared" si="127"/>
        <v>4.43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1.67</v>
      </c>
      <c r="JF90" s="187"/>
      <c r="JG90" s="187">
        <f t="shared" si="133"/>
        <v>1.67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25.77</v>
      </c>
      <c r="J91" s="67"/>
      <c r="K91" s="67"/>
      <c r="L91" s="67"/>
      <c r="M91" s="67">
        <f t="shared" si="72"/>
        <v>25.77</v>
      </c>
      <c r="N91" s="67">
        <f t="shared" si="72"/>
        <v>0</v>
      </c>
      <c r="O91" s="212">
        <v>1.86</v>
      </c>
      <c r="P91" s="213"/>
      <c r="Q91" s="70"/>
      <c r="R91" s="67"/>
      <c r="S91" s="67">
        <f t="shared" si="73"/>
        <v>1.86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>
        <v>0</v>
      </c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1.24</v>
      </c>
      <c r="DN91" s="212"/>
      <c r="DO91" s="219"/>
      <c r="DP91" s="220"/>
      <c r="DQ91" s="67">
        <f t="shared" si="90"/>
        <v>1.24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>
        <v>4.76</v>
      </c>
      <c r="FJ91" s="172"/>
      <c r="FK91" s="172"/>
      <c r="FL91" s="172"/>
      <c r="FM91" s="70">
        <f t="shared" si="99"/>
        <v>4.76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0</v>
      </c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1.24</v>
      </c>
      <c r="HJ91" s="70"/>
      <c r="HK91" s="70">
        <f t="shared" si="119"/>
        <v>1.24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25.26</v>
      </c>
      <c r="HV91" s="70"/>
      <c r="HW91" s="70">
        <f t="shared" si="122"/>
        <v>25.26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K91" s="211">
        <v>4.43</v>
      </c>
      <c r="IM91" s="187">
        <f t="shared" si="127"/>
        <v>4.43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1.67</v>
      </c>
      <c r="JF91" s="187"/>
      <c r="JG91" s="187">
        <f t="shared" si="133"/>
        <v>1.67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26.8</v>
      </c>
      <c r="J92" s="67"/>
      <c r="K92" s="67"/>
      <c r="L92" s="67"/>
      <c r="M92" s="67">
        <f t="shared" si="72"/>
        <v>26.8</v>
      </c>
      <c r="N92" s="67">
        <f t="shared" si="72"/>
        <v>0</v>
      </c>
      <c r="O92" s="212">
        <v>1.86</v>
      </c>
      <c r="P92" s="213"/>
      <c r="Q92" s="70"/>
      <c r="R92" s="67"/>
      <c r="S92" s="67">
        <f t="shared" si="73"/>
        <v>1.86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30.93</v>
      </c>
      <c r="AH92" s="67"/>
      <c r="AI92" s="67"/>
      <c r="AJ92" s="67"/>
      <c r="AK92" s="67">
        <f t="shared" si="76"/>
        <v>30.93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>
        <v>0</v>
      </c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1.24</v>
      </c>
      <c r="DN92" s="212"/>
      <c r="DO92" s="219"/>
      <c r="DP92" s="220"/>
      <c r="DQ92" s="67">
        <f t="shared" si="90"/>
        <v>1.24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>
        <v>4.76</v>
      </c>
      <c r="FJ92" s="172"/>
      <c r="FK92" s="172"/>
      <c r="FL92" s="172"/>
      <c r="FM92" s="70">
        <f t="shared" si="99"/>
        <v>4.76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0</v>
      </c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1.24</v>
      </c>
      <c r="HJ92" s="70"/>
      <c r="HK92" s="70">
        <f t="shared" si="119"/>
        <v>1.24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25.26</v>
      </c>
      <c r="HV92" s="70"/>
      <c r="HW92" s="70">
        <f t="shared" si="122"/>
        <v>25.26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K92" s="211">
        <v>4.43</v>
      </c>
      <c r="IM92" s="187">
        <f t="shared" si="127"/>
        <v>4.43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1.67</v>
      </c>
      <c r="JF92" s="187"/>
      <c r="JG92" s="187">
        <f t="shared" si="133"/>
        <v>1.67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26.8</v>
      </c>
      <c r="J93" s="67"/>
      <c r="K93" s="67"/>
      <c r="L93" s="67"/>
      <c r="M93" s="67">
        <f t="shared" si="72"/>
        <v>26.8</v>
      </c>
      <c r="N93" s="67">
        <f t="shared" si="72"/>
        <v>0</v>
      </c>
      <c r="O93" s="212">
        <v>1.86</v>
      </c>
      <c r="P93" s="213"/>
      <c r="Q93" s="70"/>
      <c r="R93" s="67"/>
      <c r="S93" s="67">
        <f t="shared" si="73"/>
        <v>1.86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30.93</v>
      </c>
      <c r="AH93" s="67"/>
      <c r="AI93" s="67"/>
      <c r="AJ93" s="67"/>
      <c r="AK93" s="67">
        <f t="shared" si="76"/>
        <v>30.93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>
        <v>0</v>
      </c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1.65</v>
      </c>
      <c r="DN93" s="212"/>
      <c r="DO93" s="219"/>
      <c r="DP93" s="220"/>
      <c r="DQ93" s="67">
        <f t="shared" si="90"/>
        <v>1.65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>
        <v>4.76</v>
      </c>
      <c r="FJ93" s="172"/>
      <c r="FK93" s="172"/>
      <c r="FL93" s="172"/>
      <c r="FM93" s="70">
        <f t="shared" si="99"/>
        <v>4.76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0</v>
      </c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1.03</v>
      </c>
      <c r="HJ93" s="70"/>
      <c r="HK93" s="70">
        <f t="shared" si="119"/>
        <v>1.03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25.26</v>
      </c>
      <c r="HV93" s="70"/>
      <c r="HW93" s="70">
        <f t="shared" si="122"/>
        <v>25.26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K93" s="211">
        <v>4.43</v>
      </c>
      <c r="IM93" s="187">
        <f t="shared" si="127"/>
        <v>4.43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1.67</v>
      </c>
      <c r="JF93" s="187"/>
      <c r="JG93" s="187">
        <f t="shared" si="133"/>
        <v>1.67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25.77</v>
      </c>
      <c r="J94" s="67"/>
      <c r="K94" s="67"/>
      <c r="L94" s="67"/>
      <c r="M94" s="67">
        <f t="shared" si="72"/>
        <v>25.77</v>
      </c>
      <c r="N94" s="67">
        <f t="shared" si="72"/>
        <v>0</v>
      </c>
      <c r="O94" s="212">
        <v>1.86</v>
      </c>
      <c r="P94" s="213"/>
      <c r="Q94" s="70"/>
      <c r="R94" s="67"/>
      <c r="S94" s="67">
        <f t="shared" si="73"/>
        <v>1.86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>
        <v>0</v>
      </c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1.65</v>
      </c>
      <c r="DN94" s="212"/>
      <c r="DO94" s="219"/>
      <c r="DP94" s="220"/>
      <c r="DQ94" s="67">
        <f t="shared" si="90"/>
        <v>1.65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>
        <v>4.76</v>
      </c>
      <c r="FJ94" s="172"/>
      <c r="FK94" s="172"/>
      <c r="FL94" s="172"/>
      <c r="FM94" s="70">
        <f t="shared" si="99"/>
        <v>4.76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0</v>
      </c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1.03</v>
      </c>
      <c r="HJ94" s="70"/>
      <c r="HK94" s="70">
        <f t="shared" si="119"/>
        <v>1.03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25.26</v>
      </c>
      <c r="HV94" s="70"/>
      <c r="HW94" s="70">
        <f t="shared" si="122"/>
        <v>25.26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K94" s="211">
        <v>4.43</v>
      </c>
      <c r="IM94" s="187">
        <f t="shared" si="127"/>
        <v>4.43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1.67</v>
      </c>
      <c r="JF94" s="187"/>
      <c r="JG94" s="187">
        <f t="shared" si="133"/>
        <v>1.67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29.9</v>
      </c>
      <c r="J95" s="67"/>
      <c r="K95" s="67"/>
      <c r="L95" s="67"/>
      <c r="M95" s="67">
        <f t="shared" si="72"/>
        <v>29.9</v>
      </c>
      <c r="N95" s="67">
        <f t="shared" si="72"/>
        <v>0</v>
      </c>
      <c r="O95" s="212">
        <v>1.86</v>
      </c>
      <c r="P95" s="213"/>
      <c r="Q95" s="70"/>
      <c r="R95" s="67"/>
      <c r="S95" s="67">
        <f t="shared" si="73"/>
        <v>1.86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46.39</v>
      </c>
      <c r="AH95" s="67"/>
      <c r="AI95" s="67"/>
      <c r="AJ95" s="67"/>
      <c r="AK95" s="67">
        <f t="shared" si="76"/>
        <v>46.39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>
        <v>0</v>
      </c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1.65</v>
      </c>
      <c r="DN95" s="212"/>
      <c r="DO95" s="219"/>
      <c r="DP95" s="220"/>
      <c r="DQ95" s="67">
        <f t="shared" si="90"/>
        <v>1.65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>
        <v>4.76</v>
      </c>
      <c r="FJ95" s="172"/>
      <c r="FK95" s="172"/>
      <c r="FL95" s="172"/>
      <c r="FM95" s="70">
        <f t="shared" si="99"/>
        <v>4.76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0</v>
      </c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1.03</v>
      </c>
      <c r="HJ95" s="70"/>
      <c r="HK95" s="70">
        <f t="shared" si="119"/>
        <v>1.03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25.26</v>
      </c>
      <c r="HV95" s="70"/>
      <c r="HW95" s="70">
        <f t="shared" si="122"/>
        <v>25.26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K95" s="211">
        <v>4.43</v>
      </c>
      <c r="IM95" s="187">
        <f t="shared" si="127"/>
        <v>4.43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1.67</v>
      </c>
      <c r="JF95" s="187"/>
      <c r="JG95" s="187">
        <f t="shared" si="133"/>
        <v>1.67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29.9</v>
      </c>
      <c r="J96" s="67"/>
      <c r="K96" s="67"/>
      <c r="L96" s="67"/>
      <c r="M96" s="67">
        <f t="shared" si="72"/>
        <v>29.9</v>
      </c>
      <c r="N96" s="67">
        <f t="shared" si="72"/>
        <v>0</v>
      </c>
      <c r="O96" s="212">
        <v>1.86</v>
      </c>
      <c r="P96" s="213"/>
      <c r="Q96" s="70"/>
      <c r="R96" s="67"/>
      <c r="S96" s="67">
        <f t="shared" si="73"/>
        <v>1.86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>
        <v>0</v>
      </c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1.65</v>
      </c>
      <c r="DN96" s="212"/>
      <c r="DO96" s="219"/>
      <c r="DP96" s="220"/>
      <c r="DQ96" s="67">
        <f t="shared" si="90"/>
        <v>1.65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>
        <v>4.76</v>
      </c>
      <c r="FJ96" s="172"/>
      <c r="FK96" s="172"/>
      <c r="FL96" s="172"/>
      <c r="FM96" s="70">
        <f t="shared" si="99"/>
        <v>4.76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0</v>
      </c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1.03</v>
      </c>
      <c r="HJ96" s="70"/>
      <c r="HK96" s="70">
        <f t="shared" si="119"/>
        <v>1.03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25.26</v>
      </c>
      <c r="HV96" s="70"/>
      <c r="HW96" s="70">
        <f t="shared" si="122"/>
        <v>25.26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K96" s="211">
        <v>4.43</v>
      </c>
      <c r="IM96" s="187">
        <f t="shared" si="127"/>
        <v>4.43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1.67</v>
      </c>
      <c r="JF96" s="187"/>
      <c r="JG96" s="187">
        <f t="shared" si="133"/>
        <v>1.67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29.9</v>
      </c>
      <c r="J97" s="67"/>
      <c r="K97" s="67"/>
      <c r="L97" s="67"/>
      <c r="M97" s="67">
        <f t="shared" si="72"/>
        <v>29.9</v>
      </c>
      <c r="N97" s="67">
        <f t="shared" si="72"/>
        <v>0</v>
      </c>
      <c r="O97" s="212">
        <v>2.37</v>
      </c>
      <c r="P97" s="213"/>
      <c r="Q97" s="70"/>
      <c r="R97" s="67"/>
      <c r="S97" s="67">
        <f t="shared" si="73"/>
        <v>2.37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10.31</v>
      </c>
      <c r="AH97" s="67"/>
      <c r="AI97" s="67"/>
      <c r="AJ97" s="67"/>
      <c r="AK97" s="67">
        <f t="shared" si="76"/>
        <v>10.31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>
        <v>0</v>
      </c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1.55</v>
      </c>
      <c r="DN97" s="212"/>
      <c r="DO97" s="219"/>
      <c r="DP97" s="220"/>
      <c r="DQ97" s="67">
        <f t="shared" si="90"/>
        <v>1.55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>
        <v>4.76</v>
      </c>
      <c r="FJ97" s="172"/>
      <c r="FK97" s="172"/>
      <c r="FL97" s="172"/>
      <c r="FM97" s="70">
        <f t="shared" si="99"/>
        <v>4.76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0</v>
      </c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1.03</v>
      </c>
      <c r="HJ97" s="70"/>
      <c r="HK97" s="70">
        <f t="shared" si="119"/>
        <v>1.03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25.26</v>
      </c>
      <c r="HV97" s="70"/>
      <c r="HW97" s="70">
        <f t="shared" si="122"/>
        <v>25.26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K97" s="211">
        <v>4.43</v>
      </c>
      <c r="IM97" s="187">
        <f t="shared" si="127"/>
        <v>4.43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1.67</v>
      </c>
      <c r="JF97" s="187"/>
      <c r="JG97" s="187">
        <f t="shared" si="133"/>
        <v>1.67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29.9</v>
      </c>
      <c r="J98" s="67"/>
      <c r="K98" s="67"/>
      <c r="L98" s="67"/>
      <c r="M98" s="67">
        <f t="shared" si="72"/>
        <v>29.9</v>
      </c>
      <c r="N98" s="67">
        <f t="shared" si="72"/>
        <v>0</v>
      </c>
      <c r="O98" s="212">
        <v>2.37</v>
      </c>
      <c r="P98" s="213"/>
      <c r="Q98" s="70"/>
      <c r="R98" s="67"/>
      <c r="S98" s="67">
        <f t="shared" si="73"/>
        <v>2.37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46.39</v>
      </c>
      <c r="AH98" s="67"/>
      <c r="AI98" s="67"/>
      <c r="AJ98" s="67"/>
      <c r="AK98" s="67">
        <f t="shared" si="76"/>
        <v>46.39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>
        <v>0</v>
      </c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1.55</v>
      </c>
      <c r="DN98" s="212"/>
      <c r="DO98" s="219"/>
      <c r="DP98" s="220"/>
      <c r="DQ98" s="67">
        <f t="shared" si="90"/>
        <v>1.55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>
        <v>4.76</v>
      </c>
      <c r="FJ98" s="172"/>
      <c r="FK98" s="172"/>
      <c r="FL98" s="172"/>
      <c r="FM98" s="70">
        <f t="shared" si="99"/>
        <v>4.76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0</v>
      </c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1.03</v>
      </c>
      <c r="HJ98" s="70"/>
      <c r="HK98" s="70">
        <f t="shared" si="119"/>
        <v>1.03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25.26</v>
      </c>
      <c r="HV98" s="70"/>
      <c r="HW98" s="70">
        <f t="shared" si="122"/>
        <v>25.26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K98" s="211">
        <v>4.43</v>
      </c>
      <c r="IM98" s="187">
        <f t="shared" si="127"/>
        <v>4.43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1.67</v>
      </c>
      <c r="JF98" s="187"/>
      <c r="JG98" s="187">
        <f t="shared" si="133"/>
        <v>1.67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29.9</v>
      </c>
      <c r="J99" s="67"/>
      <c r="K99" s="67"/>
      <c r="L99" s="67"/>
      <c r="M99" s="67">
        <f t="shared" si="72"/>
        <v>29.9</v>
      </c>
      <c r="N99" s="67">
        <f t="shared" si="72"/>
        <v>0</v>
      </c>
      <c r="O99" s="212">
        <v>2.37</v>
      </c>
      <c r="P99" s="213"/>
      <c r="Q99" s="70"/>
      <c r="R99" s="67"/>
      <c r="S99" s="67">
        <f t="shared" si="73"/>
        <v>2.37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41.24</v>
      </c>
      <c r="AH99" s="67"/>
      <c r="AI99" s="67"/>
      <c r="AJ99" s="67"/>
      <c r="AK99" s="67">
        <f t="shared" si="76"/>
        <v>41.24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>
        <v>0</v>
      </c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1.55</v>
      </c>
      <c r="DN99" s="212"/>
      <c r="DO99" s="219"/>
      <c r="DP99" s="220"/>
      <c r="DQ99" s="67">
        <f t="shared" si="90"/>
        <v>1.55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>
        <v>4.76</v>
      </c>
      <c r="FJ99" s="172"/>
      <c r="FK99" s="172"/>
      <c r="FL99" s="172"/>
      <c r="FM99" s="70">
        <f t="shared" si="99"/>
        <v>4.76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0</v>
      </c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1.03</v>
      </c>
      <c r="HJ99" s="70"/>
      <c r="HK99" s="70">
        <f t="shared" si="119"/>
        <v>1.03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25.26</v>
      </c>
      <c r="HV99" s="70"/>
      <c r="HW99" s="70">
        <f t="shared" si="122"/>
        <v>25.26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K99" s="211">
        <v>4.43</v>
      </c>
      <c r="IM99" s="187">
        <f t="shared" si="127"/>
        <v>4.43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1.67</v>
      </c>
      <c r="JF99" s="187"/>
      <c r="JG99" s="187">
        <f t="shared" si="133"/>
        <v>1.67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29.9</v>
      </c>
      <c r="J100" s="67"/>
      <c r="K100" s="67"/>
      <c r="L100" s="67"/>
      <c r="M100" s="67">
        <f t="shared" si="72"/>
        <v>29.9</v>
      </c>
      <c r="N100" s="67">
        <f t="shared" si="72"/>
        <v>0</v>
      </c>
      <c r="O100" s="212">
        <v>2.37</v>
      </c>
      <c r="P100" s="213"/>
      <c r="Q100" s="70"/>
      <c r="R100" s="67"/>
      <c r="S100" s="67">
        <f t="shared" si="73"/>
        <v>2.37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>
        <v>0</v>
      </c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1.55</v>
      </c>
      <c r="DN100" s="212"/>
      <c r="DO100" s="219"/>
      <c r="DP100" s="220"/>
      <c r="DQ100" s="67">
        <f t="shared" si="90"/>
        <v>1.55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>
        <v>4.76</v>
      </c>
      <c r="FJ100" s="172"/>
      <c r="FK100" s="172"/>
      <c r="FL100" s="172"/>
      <c r="FM100" s="70">
        <f t="shared" si="99"/>
        <v>4.76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0</v>
      </c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1.03</v>
      </c>
      <c r="HJ100" s="70"/>
      <c r="HK100" s="70">
        <f t="shared" si="119"/>
        <v>1.03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25.26</v>
      </c>
      <c r="HV100" s="70"/>
      <c r="HW100" s="70">
        <f t="shared" si="122"/>
        <v>25.26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K100" s="211">
        <v>4.43</v>
      </c>
      <c r="IM100" s="187">
        <f t="shared" si="127"/>
        <v>4.43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1.67</v>
      </c>
      <c r="JF100" s="187"/>
      <c r="JG100" s="187">
        <f t="shared" si="133"/>
        <v>1.67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29.9</v>
      </c>
      <c r="J101" s="67"/>
      <c r="K101" s="67"/>
      <c r="L101" s="67"/>
      <c r="M101" s="67">
        <f t="shared" si="72"/>
        <v>29.9</v>
      </c>
      <c r="N101" s="67">
        <f t="shared" si="72"/>
        <v>0</v>
      </c>
      <c r="O101" s="212">
        <v>1.86</v>
      </c>
      <c r="P101" s="213"/>
      <c r="Q101" s="70"/>
      <c r="R101" s="67"/>
      <c r="S101" s="67">
        <f t="shared" si="73"/>
        <v>1.86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>
        <v>0</v>
      </c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1.55</v>
      </c>
      <c r="DN101" s="212"/>
      <c r="DO101" s="219"/>
      <c r="DP101" s="220"/>
      <c r="DQ101" s="67">
        <f t="shared" si="90"/>
        <v>1.55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0</v>
      </c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>
        <v>4.76</v>
      </c>
      <c r="FJ101" s="172"/>
      <c r="FK101" s="172"/>
      <c r="FL101" s="172"/>
      <c r="FM101" s="70">
        <f t="shared" si="99"/>
        <v>4.76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0</v>
      </c>
      <c r="GX101" s="172"/>
      <c r="GY101" s="70">
        <f t="shared" si="114"/>
        <v>0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1.03</v>
      </c>
      <c r="HJ101" s="70"/>
      <c r="HK101" s="70">
        <f t="shared" si="119"/>
        <v>1.03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25.26</v>
      </c>
      <c r="HV101" s="70"/>
      <c r="HW101" s="70">
        <f t="shared" si="122"/>
        <v>25.26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K101" s="211">
        <v>4.43</v>
      </c>
      <c r="IM101" s="187">
        <f t="shared" si="127"/>
        <v>4.43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1.67</v>
      </c>
      <c r="JF101" s="187"/>
      <c r="JG101" s="187">
        <f t="shared" si="133"/>
        <v>1.67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29.9</v>
      </c>
      <c r="J102" s="67"/>
      <c r="K102" s="67"/>
      <c r="L102" s="67"/>
      <c r="M102" s="67">
        <f t="shared" si="72"/>
        <v>29.9</v>
      </c>
      <c r="N102" s="67">
        <f t="shared" si="72"/>
        <v>0</v>
      </c>
      <c r="O102" s="212">
        <v>1.86</v>
      </c>
      <c r="P102" s="213"/>
      <c r="Q102" s="70"/>
      <c r="R102" s="67"/>
      <c r="S102" s="67">
        <f t="shared" si="73"/>
        <v>1.86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10.31</v>
      </c>
      <c r="AH102" s="67"/>
      <c r="AI102" s="67"/>
      <c r="AJ102" s="67"/>
      <c r="AK102" s="67">
        <f t="shared" si="76"/>
        <v>10.31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>
        <v>0</v>
      </c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1.55</v>
      </c>
      <c r="DN102" s="212"/>
      <c r="DO102" s="219"/>
      <c r="DP102" s="220"/>
      <c r="DQ102" s="67">
        <f t="shared" si="90"/>
        <v>1.55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0</v>
      </c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>
        <v>4.76</v>
      </c>
      <c r="FJ102" s="172"/>
      <c r="FK102" s="172"/>
      <c r="FL102" s="172"/>
      <c r="FM102" s="70">
        <f t="shared" si="99"/>
        <v>4.76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0</v>
      </c>
      <c r="GX102" s="172"/>
      <c r="GY102" s="70">
        <f t="shared" si="114"/>
        <v>0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1.03</v>
      </c>
      <c r="HJ102" s="70"/>
      <c r="HK102" s="70">
        <f t="shared" si="119"/>
        <v>1.03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25.26</v>
      </c>
      <c r="HV102" s="70"/>
      <c r="HW102" s="70">
        <f t="shared" si="122"/>
        <v>25.26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K102" s="211">
        <v>4.43</v>
      </c>
      <c r="IM102" s="187">
        <f t="shared" si="127"/>
        <v>4.43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1.67</v>
      </c>
      <c r="JF102" s="187"/>
      <c r="JG102" s="187">
        <f t="shared" si="133"/>
        <v>1.67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29.9</v>
      </c>
      <c r="J103" s="67"/>
      <c r="K103" s="67"/>
      <c r="L103" s="67"/>
      <c r="M103" s="67">
        <f t="shared" si="72"/>
        <v>29.9</v>
      </c>
      <c r="N103" s="67">
        <f t="shared" si="72"/>
        <v>0</v>
      </c>
      <c r="O103" s="212">
        <v>1.86</v>
      </c>
      <c r="P103" s="213"/>
      <c r="Q103" s="70"/>
      <c r="R103" s="67"/>
      <c r="S103" s="67">
        <f t="shared" si="73"/>
        <v>1.86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>
        <v>0</v>
      </c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1.55</v>
      </c>
      <c r="DN103" s="212"/>
      <c r="DO103" s="219"/>
      <c r="DP103" s="220"/>
      <c r="DQ103" s="67">
        <f t="shared" si="90"/>
        <v>1.55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0</v>
      </c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>
        <v>4.76</v>
      </c>
      <c r="FJ103" s="172"/>
      <c r="FK103" s="172"/>
      <c r="FL103" s="172"/>
      <c r="FM103" s="70">
        <f t="shared" si="99"/>
        <v>4.76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0</v>
      </c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25.26</v>
      </c>
      <c r="HV103" s="70"/>
      <c r="HW103" s="70">
        <f t="shared" si="122"/>
        <v>25.26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K103" s="211">
        <v>4.43</v>
      </c>
      <c r="IM103" s="187">
        <f t="shared" si="127"/>
        <v>4.43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1.67</v>
      </c>
      <c r="JF103" s="187"/>
      <c r="JG103" s="187">
        <f t="shared" si="133"/>
        <v>1.67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29.9</v>
      </c>
      <c r="J104" s="67"/>
      <c r="K104" s="67"/>
      <c r="L104" s="67"/>
      <c r="M104" s="67">
        <f t="shared" si="72"/>
        <v>29.9</v>
      </c>
      <c r="N104" s="67">
        <f t="shared" si="72"/>
        <v>0</v>
      </c>
      <c r="O104" s="212">
        <v>1.86</v>
      </c>
      <c r="P104" s="213"/>
      <c r="Q104" s="70"/>
      <c r="R104" s="67"/>
      <c r="S104" s="67">
        <f t="shared" si="73"/>
        <v>1.86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30.93</v>
      </c>
      <c r="AH104" s="67"/>
      <c r="AI104" s="67"/>
      <c r="AJ104" s="67"/>
      <c r="AK104" s="67">
        <f t="shared" si="76"/>
        <v>30.93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>
        <v>0</v>
      </c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1.55</v>
      </c>
      <c r="DN104" s="212"/>
      <c r="DO104" s="219"/>
      <c r="DP104" s="220"/>
      <c r="DQ104" s="67">
        <f t="shared" si="90"/>
        <v>1.55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0</v>
      </c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>
        <v>4.76</v>
      </c>
      <c r="FJ104" s="172"/>
      <c r="FK104" s="172"/>
      <c r="FL104" s="172"/>
      <c r="FM104" s="70">
        <f t="shared" si="99"/>
        <v>4.76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0</v>
      </c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25.26</v>
      </c>
      <c r="HV104" s="70"/>
      <c r="HW104" s="70">
        <f t="shared" si="122"/>
        <v>25.26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K104" s="211">
        <v>4.43</v>
      </c>
      <c r="IM104" s="187">
        <f t="shared" si="127"/>
        <v>4.43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1.67</v>
      </c>
      <c r="JF104" s="187"/>
      <c r="JG104" s="187">
        <f t="shared" si="133"/>
        <v>1.67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30.93</v>
      </c>
      <c r="J105" s="67"/>
      <c r="K105" s="67"/>
      <c r="L105" s="67"/>
      <c r="M105" s="67">
        <f t="shared" si="72"/>
        <v>30.93</v>
      </c>
      <c r="N105" s="67">
        <f t="shared" si="72"/>
        <v>0</v>
      </c>
      <c r="O105" s="212">
        <v>1.86</v>
      </c>
      <c r="P105" s="213"/>
      <c r="Q105" s="70"/>
      <c r="R105" s="67"/>
      <c r="S105" s="67">
        <f t="shared" si="73"/>
        <v>1.86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51.55</v>
      </c>
      <c r="AH105" s="67"/>
      <c r="AI105" s="67"/>
      <c r="AJ105" s="67"/>
      <c r="AK105" s="67">
        <f t="shared" si="76"/>
        <v>51.55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>
        <v>0</v>
      </c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1.55</v>
      </c>
      <c r="DN105" s="212"/>
      <c r="DO105" s="219"/>
      <c r="DP105" s="220"/>
      <c r="DQ105" s="67">
        <f t="shared" si="90"/>
        <v>1.55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1.03</v>
      </c>
      <c r="EL105" s="212"/>
      <c r="EM105" s="219"/>
      <c r="EN105" s="219"/>
      <c r="EO105" s="67">
        <f t="shared" si="94"/>
        <v>1.03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>
        <v>4.76</v>
      </c>
      <c r="FJ105" s="172"/>
      <c r="FK105" s="172"/>
      <c r="FL105" s="172"/>
      <c r="FM105" s="70">
        <f t="shared" si="99"/>
        <v>4.76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0</v>
      </c>
      <c r="GX105" s="172"/>
      <c r="GY105" s="70">
        <f t="shared" si="114"/>
        <v>0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25.26</v>
      </c>
      <c r="HV105" s="70"/>
      <c r="HW105" s="70">
        <f t="shared" si="122"/>
        <v>25.26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K105" s="211">
        <v>4.43</v>
      </c>
      <c r="IM105" s="187">
        <f t="shared" si="127"/>
        <v>4.43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1.67</v>
      </c>
      <c r="JF105" s="187"/>
      <c r="JG105" s="187">
        <f t="shared" si="133"/>
        <v>1.67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30.93</v>
      </c>
      <c r="J106" s="67"/>
      <c r="K106" s="67"/>
      <c r="L106" s="67"/>
      <c r="M106" s="67">
        <f t="shared" si="72"/>
        <v>30.93</v>
      </c>
      <c r="N106" s="67">
        <f t="shared" si="72"/>
        <v>0</v>
      </c>
      <c r="O106" s="214">
        <v>1.86</v>
      </c>
      <c r="P106" s="224"/>
      <c r="Q106" s="223"/>
      <c r="R106" s="225"/>
      <c r="S106" s="67">
        <f t="shared" si="73"/>
        <v>1.86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10.31</v>
      </c>
      <c r="AH106" s="225"/>
      <c r="AI106" s="67"/>
      <c r="AJ106" s="67"/>
      <c r="AK106" s="67">
        <f t="shared" si="76"/>
        <v>10.31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>
        <v>0</v>
      </c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1.55</v>
      </c>
      <c r="DN106" s="214"/>
      <c r="DO106" s="238"/>
      <c r="DP106" s="239"/>
      <c r="DQ106" s="67">
        <f t="shared" si="90"/>
        <v>1.55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1.03</v>
      </c>
      <c r="EL106" s="214"/>
      <c r="EM106" s="238"/>
      <c r="EN106" s="238"/>
      <c r="EO106" s="67">
        <f t="shared" si="94"/>
        <v>1.03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>
        <v>4.76</v>
      </c>
      <c r="FJ106" s="172"/>
      <c r="FK106" s="172"/>
      <c r="FL106" s="172"/>
      <c r="FM106" s="70">
        <f t="shared" si="99"/>
        <v>4.76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0</v>
      </c>
      <c r="GX106" s="172"/>
      <c r="GY106" s="70">
        <f t="shared" si="114"/>
        <v>0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25.26</v>
      </c>
      <c r="HV106" s="70"/>
      <c r="HW106" s="70">
        <f t="shared" si="122"/>
        <v>25.26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K106" s="211">
        <v>4.43</v>
      </c>
      <c r="IM106" s="187">
        <f t="shared" si="127"/>
        <v>4.43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1.67</v>
      </c>
      <c r="JF106" s="187"/>
      <c r="JG106" s="187">
        <f t="shared" si="133"/>
        <v>1.67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30.93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30.93</v>
      </c>
      <c r="N107" s="241">
        <f t="shared" si="138"/>
        <v>0</v>
      </c>
      <c r="O107" s="241">
        <f t="shared" si="138"/>
        <v>2.37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2.37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144.33000000000001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144.33000000000001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5.15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5.15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2.06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2.06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4.76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4.76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5.57</v>
      </c>
      <c r="GP107" s="242">
        <f t="shared" si="143"/>
        <v>0</v>
      </c>
      <c r="GQ107" s="242">
        <f t="shared" si="143"/>
        <v>5.57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1.03</v>
      </c>
      <c r="GX107" s="242">
        <f t="shared" si="144"/>
        <v>0</v>
      </c>
      <c r="GY107" s="242">
        <f t="shared" ref="GY107:HB107" si="145">MAX(GY11:GY106)</f>
        <v>1.03</v>
      </c>
      <c r="GZ107" s="242">
        <f t="shared" si="145"/>
        <v>0</v>
      </c>
      <c r="HA107" s="242">
        <f t="shared" si="145"/>
        <v>4.12</v>
      </c>
      <c r="HB107" s="242">
        <f t="shared" si="145"/>
        <v>0</v>
      </c>
      <c r="HC107" s="242">
        <f t="shared" ref="HC107:IB107" si="146">MAX(HC11:HC106)</f>
        <v>4.12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1.86</v>
      </c>
      <c r="HJ107" s="242">
        <f t="shared" si="146"/>
        <v>0</v>
      </c>
      <c r="HK107" s="242">
        <f t="shared" si="146"/>
        <v>1.86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25.26</v>
      </c>
      <c r="HV107" s="242">
        <f t="shared" si="146"/>
        <v>0</v>
      </c>
      <c r="HW107" s="242">
        <f t="shared" si="146"/>
        <v>25.26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3.66</v>
      </c>
      <c r="IH107" s="143">
        <f t="shared" si="147"/>
        <v>0</v>
      </c>
      <c r="II107" s="143">
        <f t="shared" si="147"/>
        <v>3.66</v>
      </c>
      <c r="IJ107" s="143">
        <f t="shared" si="147"/>
        <v>0</v>
      </c>
      <c r="IK107" s="242">
        <f t="shared" si="147"/>
        <v>4.43</v>
      </c>
      <c r="IL107" s="242">
        <f t="shared" si="147"/>
        <v>0</v>
      </c>
      <c r="IM107" s="242">
        <f t="shared" si="147"/>
        <v>4.43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1.86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1.86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1.03</v>
      </c>
      <c r="HJ108" s="143">
        <f t="shared" si="156"/>
        <v>0</v>
      </c>
      <c r="HK108" s="143">
        <f t="shared" si="156"/>
        <v>1.03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23.71</v>
      </c>
      <c r="HV108" s="143">
        <f t="shared" si="156"/>
        <v>0</v>
      </c>
      <c r="HW108" s="143">
        <f t="shared" si="156"/>
        <v>23.71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9.5883333333333276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9.5883333333333276</v>
      </c>
      <c r="N109" s="245">
        <f t="shared" si="158"/>
        <v>0</v>
      </c>
      <c r="O109" s="245">
        <f t="shared" si="158"/>
        <v>2.0454166666666702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2.0454166666666702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20.039270833333326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20.039270833333326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>
        <f t="shared" si="159"/>
        <v>45.102812499999999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45.102812499999999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1.4064583333333338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1.4064583333333338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1.5664583333333342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1.5664583333333342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0.16104166666666669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0.16104166666666669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>
        <f t="shared" si="162"/>
        <v>1.3470833333333339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1.3470833333333339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1.5388541666666669</v>
      </c>
      <c r="GP109" s="245" t="e">
        <f t="shared" si="163"/>
        <v>#DIV/0!</v>
      </c>
      <c r="GQ109" s="245">
        <f t="shared" si="163"/>
        <v>1.5388541666666669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0.36479166666666685</v>
      </c>
      <c r="GX109" s="245" t="e">
        <f t="shared" si="165"/>
        <v>#DIV/0!</v>
      </c>
      <c r="GY109" s="245">
        <f t="shared" si="165"/>
        <v>0.36479166666666685</v>
      </c>
      <c r="GZ109" s="245">
        <f t="shared" si="165"/>
        <v>0</v>
      </c>
      <c r="HA109" s="245">
        <f t="shared" ref="HA109:IB109" si="166">AVERAGE(HA11:HA106)</f>
        <v>0.17166666666666666</v>
      </c>
      <c r="HB109" s="245" t="e">
        <f t="shared" si="166"/>
        <v>#DIV/0!</v>
      </c>
      <c r="HC109" s="245">
        <f t="shared" si="166"/>
        <v>0.17166666666666666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1.2352083333333321</v>
      </c>
      <c r="HJ109" s="245" t="e">
        <f t="shared" si="166"/>
        <v>#DIV/0!</v>
      </c>
      <c r="HK109" s="245">
        <f t="shared" si="166"/>
        <v>1.2352083333333321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25.066250000000029</v>
      </c>
      <c r="HV109" s="245" t="e">
        <f t="shared" si="166"/>
        <v>#DIV/0!</v>
      </c>
      <c r="HW109" s="245">
        <f t="shared" si="166"/>
        <v>25.066250000000029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0.84072916666666631</v>
      </c>
      <c r="IH109" s="143" t="e">
        <f t="shared" si="167"/>
        <v>#DIV/0!</v>
      </c>
      <c r="II109" s="143">
        <f t="shared" si="167"/>
        <v>0.84072916666666631</v>
      </c>
      <c r="IJ109" s="143">
        <f t="shared" si="167"/>
        <v>0</v>
      </c>
      <c r="IK109" s="245">
        <f t="shared" si="167"/>
        <v>2.4918750000000025</v>
      </c>
      <c r="IL109" s="245" t="e">
        <f t="shared" si="167"/>
        <v>#DIV/0!</v>
      </c>
      <c r="IM109" s="245">
        <f t="shared" si="167"/>
        <v>2.4918750000000025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1.0748958333333334</v>
      </c>
      <c r="JF109" s="245" t="e">
        <f t="shared" si="167"/>
        <v>#DIV/0!</v>
      </c>
      <c r="JG109" s="245">
        <f t="shared" si="167"/>
        <v>1.0748958333333334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58" t="s">
        <v>136</v>
      </c>
      <c r="J112" s="459"/>
      <c r="K112" s="459"/>
      <c r="L112" s="459"/>
      <c r="M112" s="459"/>
      <c r="N112" s="459"/>
      <c r="O112" s="459"/>
      <c r="P112" s="459"/>
      <c r="Q112" s="459"/>
      <c r="R112" s="459"/>
      <c r="S112" s="459"/>
      <c r="T112" s="460"/>
      <c r="U112" s="112"/>
      <c r="V112" s="112"/>
    </row>
    <row r="113" spans="9:22" ht="21.75" customHeight="1">
      <c r="I113" s="453" t="s">
        <v>179</v>
      </c>
      <c r="J113" s="453"/>
      <c r="K113" s="552"/>
      <c r="L113" s="552"/>
      <c r="M113" s="455" t="s">
        <v>180</v>
      </c>
      <c r="N113" s="455"/>
      <c r="O113" s="455"/>
      <c r="P113" s="455"/>
      <c r="Q113" s="455"/>
      <c r="R113" s="455"/>
      <c r="S113" s="455"/>
      <c r="T113" s="455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J22" sqref="J22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20.09.2026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23:20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20.09.2026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399" t="s">
        <v>284</v>
      </c>
      <c r="D8" s="448"/>
      <c r="E8" s="448"/>
      <c r="F8" s="448"/>
      <c r="G8" s="448"/>
      <c r="H8" s="448"/>
      <c r="I8" s="399" t="s">
        <v>309</v>
      </c>
      <c r="J8" s="448"/>
      <c r="K8" s="448"/>
      <c r="L8" s="448"/>
      <c r="M8" s="448"/>
      <c r="N8" s="448"/>
      <c r="O8" s="399" t="s">
        <v>334</v>
      </c>
      <c r="P8" s="448"/>
      <c r="Q8" s="448"/>
      <c r="R8" s="448"/>
      <c r="S8" s="448"/>
      <c r="T8" s="448"/>
      <c r="U8" s="399" t="s">
        <v>335</v>
      </c>
      <c r="V8" s="448"/>
      <c r="W8" s="448"/>
      <c r="X8" s="448"/>
      <c r="Y8" s="448"/>
      <c r="Z8" s="448"/>
      <c r="AA8" s="399" t="s">
        <v>356</v>
      </c>
      <c r="AB8" s="448"/>
      <c r="AC8" s="448"/>
      <c r="AD8" s="448"/>
      <c r="AE8" s="448"/>
      <c r="AF8" s="448"/>
      <c r="AG8" s="399" t="s">
        <v>386</v>
      </c>
      <c r="AH8" s="448"/>
      <c r="AI8" s="448"/>
      <c r="AJ8" s="448"/>
      <c r="AK8" s="448"/>
      <c r="AL8" s="448"/>
      <c r="AM8" s="399" t="s">
        <v>387</v>
      </c>
      <c r="AN8" s="448"/>
      <c r="AO8" s="448"/>
      <c r="AP8" s="448"/>
      <c r="AQ8" s="448"/>
      <c r="AR8" s="448"/>
      <c r="AS8" s="399" t="s">
        <v>388</v>
      </c>
      <c r="AT8" s="448"/>
      <c r="AU8" s="448"/>
      <c r="AV8" s="448"/>
      <c r="AW8" s="448"/>
      <c r="AX8" s="448"/>
      <c r="AY8" s="399" t="s">
        <v>389</v>
      </c>
      <c r="AZ8" s="448"/>
      <c r="BA8" s="448"/>
      <c r="BB8" s="448"/>
      <c r="BC8" s="448"/>
      <c r="BD8" s="448"/>
      <c r="BE8" s="399" t="s">
        <v>390</v>
      </c>
      <c r="BF8" s="448"/>
      <c r="BG8" s="448"/>
      <c r="BH8" s="448"/>
      <c r="BI8" s="448"/>
      <c r="BJ8" s="448"/>
      <c r="BK8" s="399" t="s">
        <v>286</v>
      </c>
      <c r="BL8" s="448"/>
      <c r="BM8" s="448"/>
      <c r="BN8" s="448"/>
      <c r="BO8" s="448"/>
      <c r="BP8" s="448"/>
    </row>
    <row r="9" spans="1:68">
      <c r="A9" s="155"/>
      <c r="B9" s="155"/>
      <c r="C9" s="519" t="s">
        <v>162</v>
      </c>
      <c r="D9" s="519"/>
      <c r="E9" s="399" t="s">
        <v>195</v>
      </c>
      <c r="F9" s="399"/>
      <c r="G9" s="519" t="s">
        <v>163</v>
      </c>
      <c r="H9" s="519"/>
      <c r="I9" s="519" t="s">
        <v>162</v>
      </c>
      <c r="J9" s="519"/>
      <c r="K9" s="399" t="s">
        <v>195</v>
      </c>
      <c r="L9" s="399"/>
      <c r="M9" s="519" t="s">
        <v>163</v>
      </c>
      <c r="N9" s="519"/>
      <c r="O9" s="519" t="s">
        <v>162</v>
      </c>
      <c r="P9" s="519"/>
      <c r="Q9" s="399" t="s">
        <v>195</v>
      </c>
      <c r="R9" s="399"/>
      <c r="S9" s="519" t="s">
        <v>163</v>
      </c>
      <c r="T9" s="519"/>
      <c r="U9" s="519" t="s">
        <v>162</v>
      </c>
      <c r="V9" s="519"/>
      <c r="W9" s="399" t="s">
        <v>195</v>
      </c>
      <c r="X9" s="399"/>
      <c r="Y9" s="519" t="s">
        <v>163</v>
      </c>
      <c r="Z9" s="519"/>
      <c r="AA9" s="519" t="s">
        <v>162</v>
      </c>
      <c r="AB9" s="519"/>
      <c r="AC9" s="399" t="s">
        <v>195</v>
      </c>
      <c r="AD9" s="399"/>
      <c r="AE9" s="519" t="s">
        <v>163</v>
      </c>
      <c r="AF9" s="519"/>
      <c r="AG9" s="519" t="s">
        <v>162</v>
      </c>
      <c r="AH9" s="519"/>
      <c r="AI9" s="399" t="s">
        <v>195</v>
      </c>
      <c r="AJ9" s="399"/>
      <c r="AK9" s="519" t="s">
        <v>163</v>
      </c>
      <c r="AL9" s="519"/>
      <c r="AM9" s="519" t="s">
        <v>162</v>
      </c>
      <c r="AN9" s="519"/>
      <c r="AO9" s="399" t="s">
        <v>195</v>
      </c>
      <c r="AP9" s="399"/>
      <c r="AQ9" s="519" t="s">
        <v>163</v>
      </c>
      <c r="AR9" s="519"/>
      <c r="AS9" s="519" t="s">
        <v>162</v>
      </c>
      <c r="AT9" s="519"/>
      <c r="AU9" s="399" t="s">
        <v>195</v>
      </c>
      <c r="AV9" s="399"/>
      <c r="AW9" s="519" t="s">
        <v>163</v>
      </c>
      <c r="AX9" s="519"/>
      <c r="AY9" s="519" t="s">
        <v>162</v>
      </c>
      <c r="AZ9" s="519"/>
      <c r="BA9" s="399" t="s">
        <v>195</v>
      </c>
      <c r="BB9" s="399"/>
      <c r="BC9" s="519" t="s">
        <v>163</v>
      </c>
      <c r="BD9" s="519"/>
      <c r="BE9" s="519" t="s">
        <v>162</v>
      </c>
      <c r="BF9" s="519"/>
      <c r="BG9" s="399" t="s">
        <v>195</v>
      </c>
      <c r="BH9" s="399"/>
      <c r="BI9" s="519" t="s">
        <v>163</v>
      </c>
      <c r="BJ9" s="519"/>
      <c r="BK9" s="519" t="s">
        <v>162</v>
      </c>
      <c r="BL9" s="519"/>
      <c r="BM9" s="399" t="s">
        <v>195</v>
      </c>
      <c r="BN9" s="399"/>
      <c r="BO9" s="519" t="s">
        <v>163</v>
      </c>
      <c r="BP9" s="519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58" t="s">
        <v>136</v>
      </c>
      <c r="J112" s="459"/>
      <c r="K112" s="459"/>
      <c r="L112" s="459"/>
      <c r="M112" s="459"/>
      <c r="N112" s="459"/>
      <c r="O112" s="459"/>
      <c r="P112" s="459"/>
      <c r="Q112" s="459"/>
      <c r="R112" s="459"/>
      <c r="S112" s="459"/>
      <c r="T112" s="460"/>
      <c r="U112" s="112"/>
      <c r="V112" s="112"/>
    </row>
    <row r="113" spans="9:22">
      <c r="I113" s="453" t="s">
        <v>179</v>
      </c>
      <c r="J113" s="453"/>
      <c r="K113" s="552"/>
      <c r="L113" s="552"/>
      <c r="M113" s="455" t="s">
        <v>180</v>
      </c>
      <c r="N113" s="455"/>
      <c r="O113" s="455"/>
      <c r="P113" s="455"/>
      <c r="Q113" s="455"/>
      <c r="R113" s="455"/>
      <c r="S113" s="455"/>
      <c r="T113" s="455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8"/>
  <sheetViews>
    <sheetView tabSelected="1" workbookViewId="0">
      <selection activeCell="O20" sqref="O20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2" t="s">
        <v>240</v>
      </c>
      <c r="D1" s="562"/>
      <c r="E1" s="562" t="s">
        <v>241</v>
      </c>
      <c r="F1" s="562"/>
      <c r="G1" s="562" t="s">
        <v>242</v>
      </c>
      <c r="H1" s="562"/>
      <c r="I1" s="562" t="s">
        <v>248</v>
      </c>
      <c r="J1" s="562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50</v>
      </c>
      <c r="D3" s="139">
        <f>'OA&amp;GRIDCO'!CQ11</f>
        <v>50</v>
      </c>
      <c r="E3" s="174">
        <v>535</v>
      </c>
      <c r="F3" s="170">
        <f>'OA&amp;GRIDCO'!HQ11</f>
        <v>535</v>
      </c>
      <c r="G3" s="173">
        <v>600</v>
      </c>
      <c r="H3" s="140">
        <f>G3</f>
        <v>600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50</v>
      </c>
      <c r="D4" s="139">
        <f>'OA&amp;GRIDCO'!CQ12</f>
        <v>50</v>
      </c>
      <c r="E4" s="174">
        <v>505</v>
      </c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100</v>
      </c>
      <c r="D5" s="139">
        <f>'OA&amp;GRIDCO'!CQ13</f>
        <v>100</v>
      </c>
      <c r="E5" s="174">
        <v>475</v>
      </c>
      <c r="F5" s="170">
        <f>'OA&amp;GRIDCO'!HQ13</f>
        <v>475</v>
      </c>
      <c r="G5" s="173">
        <v>600</v>
      </c>
      <c r="H5" s="140">
        <f t="shared" si="0"/>
        <v>600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100</v>
      </c>
      <c r="D6" s="139">
        <f>'OA&amp;GRIDCO'!CQ14</f>
        <v>100</v>
      </c>
      <c r="E6" s="174">
        <v>445</v>
      </c>
      <c r="F6" s="170">
        <f>'OA&amp;GRIDCO'!HQ14</f>
        <v>445</v>
      </c>
      <c r="G6" s="173">
        <v>600</v>
      </c>
      <c r="H6" s="140">
        <f t="shared" si="0"/>
        <v>600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130</v>
      </c>
      <c r="D7" s="139">
        <f>'OA&amp;GRIDCO'!CQ15</f>
        <v>130</v>
      </c>
      <c r="E7" s="174">
        <v>415</v>
      </c>
      <c r="F7" s="170">
        <f>'OA&amp;GRIDCO'!HQ15</f>
        <v>415</v>
      </c>
      <c r="G7" s="173">
        <v>600</v>
      </c>
      <c r="H7" s="140">
        <f t="shared" si="0"/>
        <v>600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130</v>
      </c>
      <c r="D8" s="139">
        <f>'OA&amp;GRIDCO'!CQ16</f>
        <v>130</v>
      </c>
      <c r="E8" s="174">
        <v>400</v>
      </c>
      <c r="F8" s="170">
        <f>'OA&amp;GRIDCO'!HQ16</f>
        <v>400</v>
      </c>
      <c r="G8" s="173">
        <v>600</v>
      </c>
      <c r="H8" s="140">
        <f t="shared" si="0"/>
        <v>600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160</v>
      </c>
      <c r="D9" s="139">
        <f>'OA&amp;GRIDCO'!CQ17</f>
        <v>160</v>
      </c>
      <c r="E9" s="174">
        <v>400</v>
      </c>
      <c r="F9" s="170">
        <f>'OA&amp;GRIDCO'!HQ17</f>
        <v>400</v>
      </c>
      <c r="G9" s="173">
        <v>600</v>
      </c>
      <c r="H9" s="140">
        <f t="shared" si="0"/>
        <v>600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160</v>
      </c>
      <c r="D10" s="139">
        <f>'OA&amp;GRIDCO'!CQ18</f>
        <v>160</v>
      </c>
      <c r="E10" s="174">
        <v>400</v>
      </c>
      <c r="F10" s="170">
        <f>'OA&amp;GRIDCO'!HQ18</f>
        <v>400</v>
      </c>
      <c r="G10" s="173">
        <v>600</v>
      </c>
      <c r="H10" s="140">
        <f t="shared" si="0"/>
        <v>600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180</v>
      </c>
      <c r="D11" s="139">
        <f>'OA&amp;GRIDCO'!CQ19</f>
        <v>180</v>
      </c>
      <c r="E11" s="174">
        <v>400</v>
      </c>
      <c r="F11" s="170">
        <f>'OA&amp;GRIDCO'!HQ19</f>
        <v>400</v>
      </c>
      <c r="G11" s="173">
        <v>600</v>
      </c>
      <c r="H11" s="140">
        <f t="shared" si="0"/>
        <v>600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210</v>
      </c>
      <c r="D12" s="139">
        <f>'OA&amp;GRIDCO'!CQ20</f>
        <v>210</v>
      </c>
      <c r="E12" s="174">
        <v>400</v>
      </c>
      <c r="F12" s="170">
        <f>'OA&amp;GRIDCO'!HQ20</f>
        <v>400</v>
      </c>
      <c r="G12" s="173">
        <v>600</v>
      </c>
      <c r="H12" s="140">
        <f t="shared" si="0"/>
        <v>600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210</v>
      </c>
      <c r="D13" s="139">
        <f>'OA&amp;GRIDCO'!CQ21</f>
        <v>210</v>
      </c>
      <c r="E13" s="174">
        <v>400</v>
      </c>
      <c r="F13" s="170">
        <f>'OA&amp;GRIDCO'!HQ21</f>
        <v>400</v>
      </c>
      <c r="G13" s="173">
        <v>600</v>
      </c>
      <c r="H13" s="140">
        <f t="shared" si="0"/>
        <v>600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600</v>
      </c>
      <c r="H14" s="140">
        <f t="shared" si="0"/>
        <v>600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600</v>
      </c>
      <c r="H15" s="140">
        <f t="shared" si="0"/>
        <v>600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600</v>
      </c>
      <c r="H16" s="140">
        <f t="shared" si="0"/>
        <v>600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600</v>
      </c>
      <c r="H17" s="140">
        <f t="shared" si="0"/>
        <v>600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600</v>
      </c>
      <c r="H18" s="140">
        <f t="shared" si="0"/>
        <v>600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600</v>
      </c>
      <c r="H19" s="140">
        <f t="shared" si="0"/>
        <v>600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600</v>
      </c>
      <c r="H20" s="140">
        <f t="shared" si="0"/>
        <v>600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600</v>
      </c>
      <c r="H21" s="140">
        <f t="shared" si="0"/>
        <v>600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600</v>
      </c>
      <c r="H22" s="140">
        <f t="shared" si="0"/>
        <v>600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600</v>
      </c>
      <c r="H23" s="140">
        <f t="shared" si="0"/>
        <v>600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600</v>
      </c>
      <c r="H24" s="140">
        <f t="shared" si="0"/>
        <v>600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600</v>
      </c>
      <c r="H25" s="140">
        <f t="shared" si="0"/>
        <v>600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600</v>
      </c>
      <c r="H26" s="140">
        <f t="shared" si="0"/>
        <v>600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600</v>
      </c>
      <c r="H27" s="140">
        <f t="shared" si="0"/>
        <v>600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600</v>
      </c>
      <c r="H28" s="140">
        <f t="shared" si="0"/>
        <v>600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600</v>
      </c>
      <c r="H29" s="140">
        <f t="shared" si="0"/>
        <v>600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600</v>
      </c>
      <c r="H30" s="140">
        <f t="shared" si="0"/>
        <v>600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600</v>
      </c>
      <c r="H31" s="140">
        <f t="shared" si="0"/>
        <v>600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600</v>
      </c>
      <c r="H32" s="140">
        <f t="shared" si="0"/>
        <v>600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600</v>
      </c>
      <c r="H33" s="140">
        <f t="shared" si="0"/>
        <v>600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600</v>
      </c>
      <c r="H35" s="140">
        <f t="shared" si="0"/>
        <v>600</v>
      </c>
      <c r="I35" s="175">
        <v>360</v>
      </c>
      <c r="J35" s="129">
        <f t="shared" si="1"/>
        <v>360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600</v>
      </c>
      <c r="H36" s="140">
        <f t="shared" si="0"/>
        <v>600</v>
      </c>
      <c r="I36" s="175">
        <v>360</v>
      </c>
      <c r="J36" s="129">
        <f t="shared" si="1"/>
        <v>360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600</v>
      </c>
      <c r="H37" s="140">
        <f t="shared" si="0"/>
        <v>600</v>
      </c>
      <c r="I37" s="175">
        <v>360</v>
      </c>
      <c r="J37" s="129">
        <f t="shared" si="1"/>
        <v>360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600</v>
      </c>
      <c r="H38" s="140">
        <f t="shared" si="0"/>
        <v>600</v>
      </c>
      <c r="I38" s="175">
        <v>360</v>
      </c>
      <c r="J38" s="129">
        <f t="shared" si="1"/>
        <v>360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600</v>
      </c>
      <c r="H39" s="140">
        <f t="shared" si="0"/>
        <v>600</v>
      </c>
      <c r="I39" s="175">
        <v>360</v>
      </c>
      <c r="J39" s="129">
        <f t="shared" si="1"/>
        <v>360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600</v>
      </c>
      <c r="H40" s="140">
        <f t="shared" si="0"/>
        <v>600</v>
      </c>
      <c r="I40" s="175">
        <v>360</v>
      </c>
      <c r="J40" s="129">
        <f t="shared" si="1"/>
        <v>360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600</v>
      </c>
      <c r="H41" s="140">
        <f t="shared" si="0"/>
        <v>600</v>
      </c>
      <c r="I41" s="175">
        <v>360</v>
      </c>
      <c r="J41" s="129">
        <f t="shared" si="1"/>
        <v>360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600</v>
      </c>
      <c r="H42" s="140">
        <f t="shared" si="0"/>
        <v>600</v>
      </c>
      <c r="I42" s="175">
        <v>360</v>
      </c>
      <c r="J42" s="129">
        <f t="shared" si="1"/>
        <v>360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600</v>
      </c>
      <c r="H43" s="140">
        <f t="shared" si="0"/>
        <v>600</v>
      </c>
      <c r="I43" s="175">
        <v>360</v>
      </c>
      <c r="J43" s="129">
        <f t="shared" si="1"/>
        <v>360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600</v>
      </c>
      <c r="H44" s="140">
        <f t="shared" si="0"/>
        <v>600</v>
      </c>
      <c r="I44" s="175">
        <v>360</v>
      </c>
      <c r="J44" s="129">
        <f t="shared" si="1"/>
        <v>360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600</v>
      </c>
      <c r="H45" s="140">
        <f t="shared" si="0"/>
        <v>600</v>
      </c>
      <c r="I45" s="175">
        <v>360</v>
      </c>
      <c r="J45" s="129">
        <f t="shared" si="1"/>
        <v>360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600</v>
      </c>
      <c r="H46" s="140">
        <f t="shared" si="0"/>
        <v>600</v>
      </c>
      <c r="I46" s="175">
        <v>360</v>
      </c>
      <c r="J46" s="129">
        <f t="shared" si="1"/>
        <v>360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600</v>
      </c>
      <c r="H47" s="140">
        <f t="shared" si="0"/>
        <v>600</v>
      </c>
      <c r="I47" s="175">
        <v>360</v>
      </c>
      <c r="J47" s="129">
        <f t="shared" si="1"/>
        <v>360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600</v>
      </c>
      <c r="H48" s="140">
        <f t="shared" si="0"/>
        <v>600</v>
      </c>
      <c r="I48" s="175">
        <v>360</v>
      </c>
      <c r="J48" s="129">
        <f t="shared" si="1"/>
        <v>360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600</v>
      </c>
      <c r="H49" s="140">
        <f t="shared" si="0"/>
        <v>600</v>
      </c>
      <c r="I49" s="175">
        <v>360</v>
      </c>
      <c r="J49" s="129">
        <f t="shared" si="1"/>
        <v>360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360</v>
      </c>
      <c r="J50" s="129">
        <f t="shared" si="1"/>
        <v>360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600</v>
      </c>
      <c r="H51" s="140">
        <f t="shared" si="0"/>
        <v>600</v>
      </c>
      <c r="I51" s="175">
        <v>360</v>
      </c>
      <c r="J51" s="129">
        <f t="shared" si="1"/>
        <v>360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600</v>
      </c>
      <c r="H52" s="140">
        <f t="shared" si="0"/>
        <v>600</v>
      </c>
      <c r="I52" s="175">
        <v>360</v>
      </c>
      <c r="J52" s="129">
        <f t="shared" si="1"/>
        <v>360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600</v>
      </c>
      <c r="H53" s="140">
        <f t="shared" si="0"/>
        <v>600</v>
      </c>
      <c r="I53" s="175">
        <v>360</v>
      </c>
      <c r="J53" s="129">
        <f t="shared" si="1"/>
        <v>360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600</v>
      </c>
      <c r="H54" s="140">
        <f t="shared" si="0"/>
        <v>600</v>
      </c>
      <c r="I54" s="175">
        <v>360</v>
      </c>
      <c r="J54" s="129">
        <f t="shared" si="1"/>
        <v>360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600</v>
      </c>
      <c r="H55" s="140">
        <f t="shared" si="0"/>
        <v>600</v>
      </c>
      <c r="I55" s="175">
        <v>360</v>
      </c>
      <c r="J55" s="129">
        <f t="shared" si="1"/>
        <v>360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600</v>
      </c>
      <c r="H56" s="140">
        <f t="shared" si="0"/>
        <v>600</v>
      </c>
      <c r="I56" s="175">
        <v>360</v>
      </c>
      <c r="J56" s="129">
        <f t="shared" si="1"/>
        <v>360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600</v>
      </c>
      <c r="H57" s="140">
        <f t="shared" si="0"/>
        <v>600</v>
      </c>
      <c r="I57" s="175">
        <v>360</v>
      </c>
      <c r="J57" s="129">
        <f t="shared" si="1"/>
        <v>360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600</v>
      </c>
      <c r="H58" s="140">
        <f t="shared" si="0"/>
        <v>600</v>
      </c>
      <c r="I58" s="175">
        <v>360</v>
      </c>
      <c r="J58" s="129">
        <f t="shared" si="1"/>
        <v>360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600</v>
      </c>
      <c r="H59" s="140">
        <f t="shared" si="0"/>
        <v>600</v>
      </c>
      <c r="I59" s="175">
        <v>360</v>
      </c>
      <c r="J59" s="129">
        <f t="shared" si="1"/>
        <v>360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600</v>
      </c>
      <c r="H60" s="140">
        <f t="shared" si="0"/>
        <v>600</v>
      </c>
      <c r="I60" s="175">
        <v>360</v>
      </c>
      <c r="J60" s="129">
        <f t="shared" si="1"/>
        <v>360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360</v>
      </c>
      <c r="J61" s="129">
        <f t="shared" si="1"/>
        <v>360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360</v>
      </c>
      <c r="J62" s="129">
        <f t="shared" si="1"/>
        <v>360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360</v>
      </c>
      <c r="J63" s="129">
        <f t="shared" si="1"/>
        <v>360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360</v>
      </c>
      <c r="J64" s="129">
        <f t="shared" si="1"/>
        <v>360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360</v>
      </c>
      <c r="J65" s="129">
        <f t="shared" si="1"/>
        <v>360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360</v>
      </c>
      <c r="J66" s="129">
        <f t="shared" si="1"/>
        <v>360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360</v>
      </c>
      <c r="J67" s="129">
        <f t="shared" si="1"/>
        <v>360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360</v>
      </c>
      <c r="J68" s="129">
        <f t="shared" ref="J68:J98" si="3">I68</f>
        <v>360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360</v>
      </c>
      <c r="J69" s="129">
        <f t="shared" si="3"/>
        <v>360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360</v>
      </c>
      <c r="J70" s="129">
        <f t="shared" si="3"/>
        <v>360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360</v>
      </c>
      <c r="J71" s="129">
        <f t="shared" si="3"/>
        <v>360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360</v>
      </c>
      <c r="J72" s="129">
        <f t="shared" si="3"/>
        <v>360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360</v>
      </c>
      <c r="J73" s="129">
        <f t="shared" si="3"/>
        <v>360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360</v>
      </c>
      <c r="J74" s="129">
        <f t="shared" si="3"/>
        <v>360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360</v>
      </c>
      <c r="J75" s="129">
        <f t="shared" si="3"/>
        <v>360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360</v>
      </c>
      <c r="J76" s="129">
        <f t="shared" si="3"/>
        <v>360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600</v>
      </c>
      <c r="H77" s="140">
        <f t="shared" si="2"/>
        <v>600</v>
      </c>
      <c r="I77" s="175">
        <v>360</v>
      </c>
      <c r="J77" s="129">
        <f t="shared" si="3"/>
        <v>360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600</v>
      </c>
      <c r="H78" s="140">
        <f t="shared" si="2"/>
        <v>600</v>
      </c>
      <c r="I78" s="175">
        <v>360</v>
      </c>
      <c r="J78" s="129">
        <f t="shared" si="3"/>
        <v>360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600</v>
      </c>
      <c r="H79" s="140">
        <f t="shared" si="2"/>
        <v>600</v>
      </c>
      <c r="I79" s="175">
        <v>360</v>
      </c>
      <c r="J79" s="129">
        <f t="shared" si="3"/>
        <v>360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600</v>
      </c>
      <c r="H80" s="140">
        <f t="shared" si="2"/>
        <v>600</v>
      </c>
      <c r="I80" s="175">
        <v>360</v>
      </c>
      <c r="J80" s="129">
        <f t="shared" si="3"/>
        <v>360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600</v>
      </c>
      <c r="H81" s="140">
        <f t="shared" si="2"/>
        <v>600</v>
      </c>
      <c r="I81" s="175">
        <v>360</v>
      </c>
      <c r="J81" s="129">
        <f t="shared" si="3"/>
        <v>360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600</v>
      </c>
      <c r="H82" s="140">
        <f t="shared" si="2"/>
        <v>600</v>
      </c>
      <c r="I82" s="175">
        <v>360</v>
      </c>
      <c r="J82" s="129">
        <f t="shared" si="3"/>
        <v>360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600</v>
      </c>
      <c r="H83" s="140">
        <f t="shared" si="2"/>
        <v>600</v>
      </c>
      <c r="I83" s="175">
        <v>360</v>
      </c>
      <c r="J83" s="129">
        <f t="shared" si="3"/>
        <v>360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600</v>
      </c>
      <c r="H84" s="140">
        <f t="shared" si="2"/>
        <v>600</v>
      </c>
      <c r="I84" s="175">
        <v>360</v>
      </c>
      <c r="J84" s="129">
        <f t="shared" si="3"/>
        <v>360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600</v>
      </c>
      <c r="H85" s="140">
        <f t="shared" si="2"/>
        <v>600</v>
      </c>
      <c r="I85" s="175">
        <v>360</v>
      </c>
      <c r="J85" s="129">
        <f t="shared" si="3"/>
        <v>360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600</v>
      </c>
      <c r="H86" s="140">
        <f t="shared" si="2"/>
        <v>600</v>
      </c>
      <c r="I86" s="175">
        <v>360</v>
      </c>
      <c r="J86" s="129">
        <f t="shared" si="3"/>
        <v>360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600</v>
      </c>
      <c r="H87" s="140">
        <f t="shared" si="2"/>
        <v>600</v>
      </c>
      <c r="I87" s="175">
        <v>360</v>
      </c>
      <c r="J87" s="129">
        <f t="shared" si="3"/>
        <v>360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600</v>
      </c>
      <c r="H88" s="140">
        <f t="shared" si="2"/>
        <v>600</v>
      </c>
      <c r="I88" s="175">
        <v>360</v>
      </c>
      <c r="J88" s="129">
        <f t="shared" si="3"/>
        <v>360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600</v>
      </c>
      <c r="H89" s="140">
        <f t="shared" si="2"/>
        <v>600</v>
      </c>
      <c r="I89" s="175">
        <v>360</v>
      </c>
      <c r="J89" s="129">
        <f t="shared" si="3"/>
        <v>360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600</v>
      </c>
      <c r="H90" s="140">
        <f t="shared" si="2"/>
        <v>600</v>
      </c>
      <c r="I90" s="175">
        <v>360</v>
      </c>
      <c r="J90" s="129">
        <f t="shared" si="3"/>
        <v>360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600</v>
      </c>
      <c r="H91" s="140">
        <f t="shared" si="2"/>
        <v>600</v>
      </c>
      <c r="I91" s="175">
        <v>360</v>
      </c>
      <c r="J91" s="129">
        <f t="shared" si="3"/>
        <v>360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600</v>
      </c>
      <c r="H92" s="140">
        <f t="shared" si="2"/>
        <v>600</v>
      </c>
      <c r="I92" s="175">
        <v>360</v>
      </c>
      <c r="J92" s="129">
        <f t="shared" si="3"/>
        <v>360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600</v>
      </c>
      <c r="H93" s="140">
        <f t="shared" si="2"/>
        <v>600</v>
      </c>
      <c r="I93" s="175">
        <v>360</v>
      </c>
      <c r="J93" s="129">
        <f t="shared" si="3"/>
        <v>360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600</v>
      </c>
      <c r="H94" s="140">
        <f t="shared" si="2"/>
        <v>600</v>
      </c>
      <c r="I94" s="175">
        <v>360</v>
      </c>
      <c r="J94" s="129">
        <f t="shared" si="3"/>
        <v>360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600</v>
      </c>
      <c r="H95" s="140">
        <f t="shared" si="2"/>
        <v>600</v>
      </c>
      <c r="I95" s="175">
        <v>360</v>
      </c>
      <c r="J95" s="129">
        <f t="shared" si="3"/>
        <v>360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600</v>
      </c>
      <c r="H96" s="140">
        <f t="shared" si="2"/>
        <v>600</v>
      </c>
      <c r="I96" s="175">
        <v>360</v>
      </c>
      <c r="J96" s="129">
        <f t="shared" si="3"/>
        <v>360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600</v>
      </c>
      <c r="H97" s="140">
        <f t="shared" si="2"/>
        <v>600</v>
      </c>
      <c r="I97" s="175">
        <v>360</v>
      </c>
      <c r="J97" s="129">
        <f t="shared" si="3"/>
        <v>360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600</v>
      </c>
      <c r="H98" s="140">
        <f t="shared" si="2"/>
        <v>600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2026-09-20T17:55:06Z</dcterms:modified>
</cp:coreProperties>
</file>