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7EB0DAE4-6B11-4A41-A107-C0D06497667E}" xr6:coauthVersionLast="47" xr6:coauthVersionMax="47" xr10:uidLastSave="{00000000-0000-0000-0000-000000000000}"/>
  <bookViews>
    <workbookView xWindow="-120" yWindow="-120" windowWidth="29040" windowHeight="15720" tabRatio="553" activeTab="5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F3" i="5"/>
  <c r="OO107" i="2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<sst xmlns="http://schemas.openxmlformats.org/spreadsheetml/2006/main" count="2283" uniqueCount="417">
  <si>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</si>
  <si>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</si>
  <si>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</si>
  <si>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</si>
  <si>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</si>
  <si>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</si>
  <si>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</si>
  <si>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</si>
  <si>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</si>
  <si>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</si>
  <si>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</si>
  <si>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</si>
  <si>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</si>
  <si>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</si>
  <si>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</si>
  <si>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</si>
  <si>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</si>
  <si>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</si>
  <si>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</si>
  <si>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</si>
  <si>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</si>
  <si>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</si>
  <si>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</si>
  <si>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</si>
  <si>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</si>
  <si>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</si>
  <si>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</si>
  <si>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</si>
  <si>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</si>
  <si>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</si>
  <si>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</si>
  <si>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</si>
  <si>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</si>
  <si>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</si>
  <si>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</si>
  <si>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</si>
  <si>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</si>
  <si>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</si>
  <si>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</si>
  <si>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</si>
  <si>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</si>
  <si>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</si>
  <si>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</si>
  <si>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</si>
  <si>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</si>
  <si>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</si>
  <si>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</si>
  <si>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</si>
  <si>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</si>
  <si>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</si>
  <si>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</si>
  <si>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</si>
  <si>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</si>
  <si>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</si>
  <si>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</si>
  <si>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</si>
  <si>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</si>
  <si>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</si>
  <si>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</si>
  <si>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</si>
  <si>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</si>
  <si>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</si>
  <si>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</si>
  <si>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</si>
  <si>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</si>
  <si>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</si>
  <si>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</si>
  <si>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</si>
  <si>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</si>
  <si>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</si>
  <si>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</si>
  <si>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</si>
  <si>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</si>
  <si>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</si>
  <si>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</si>
  <si>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</si>
  <si>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</si>
  <si>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</si>
  <si>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</si>
  <si>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</si>
  <si>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</si>
  <si>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</si>
  <si>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</si>
  <si>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</si>
  <si>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</si>
  <si>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</si>
  <si>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</si>
  <si>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</si>
  <si>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</si>
  <si>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</si>
  <si>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</si>
  <si>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</si>
  <si>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</si>
  <si>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</si>
  <si>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</si>
  <si>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</si>
  <si>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</si>
  <si>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</si>
  <si>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</si>
  <si>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</si>
  <si>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</si>
  <si>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</si>
  <si>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</si>
  <si>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</si>
  <si>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</si>
  <si>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</si>
  <si>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</si>
  <si>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</si>
  <si>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</si>
  <si>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</si>
  <si>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</si>
  <si>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</si>
  <si>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</si>
  <si>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</si>
  <si>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</si>
  <si>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</si>
  <si>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</si>
  <si>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</si>
  <si>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</si>
  <si>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</si>
  <si>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</si>
  <si>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</si>
  <si>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</si>
  <si>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</si>
  <si>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</si>
  <si>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</si>
  <si>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</si>
  <si>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</si>
  <si>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</si>
  <si>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</si>
  <si>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</si>
  <si>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</si>
  <si>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</si>
  <si>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</si>
  <si>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</si>
  <si>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</si>
  <si>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</si>
  <si>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</si>
  <si>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</si>
  <si>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</si>
  <si>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</si>
  <si>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</si>
  <si>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</si>
  <si>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</si>
  <si>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</si>
  <si>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</si>
  <si>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</si>
  <si>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</si>
  <si>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</si>
  <si>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</si>
  <si>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</si>
  <si>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</si>
  <si>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</si>
  <si>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</si>
  <si>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</si>
  <si>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</si>
  <si>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</si>
  <si>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</si>
  <si>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</si>
  <si>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</si>
  <si>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</si>
  <si>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</si>
  <si>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</si>
  <si>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</si>
  <si>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</si>
  <si>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</si>
  <si>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</si>
  <si>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</si>
  <si>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</si>
  <si>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</si>
  <si>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</si>
  <si>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</si>
  <si>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</si>
  <si>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</si>
  <si>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</si>
  <si>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</si>
  <si>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</si>
  <si>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</si>
  <si>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</si>
  <si>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</si>
  <si>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</si>
  <si>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</si>
  <si>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</si>
  <si>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</si>
  <si>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</si>
  <si>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</si>
  <si>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</si>
  <si>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</si>
  <si>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</si>
  <si>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</si>
  <si>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</si>
  <si>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</si>
  <si>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</si>
  <si>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</si>
  <si>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</si>
  <si>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</si>
  <si>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</si>
  <si>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</si>
  <si>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</si>
  <si>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</si>
  <si>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</si>
  <si>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</si>
  <si>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</si>
  <si>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</si>
  <si>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</si>
  <si>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</si>
  <si>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</si>
  <si>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</si>
  <si>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</si>
  <si>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</si>
  <si>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</si>
  <si>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</si>
  <si>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</si>
  <si>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</si>
  <si>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</si>
  <si>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</si>
  <si>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</si>
  <si>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</si>
  <si>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</si>
  <si>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</si>
  <si>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</si>
  <si>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</si>
  <si>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</si>
  <si>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</si>
  <si>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</si>
  <si>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</si>
  <si>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</si>
  <si>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</si>
  <si>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</si>
  <si>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</si>
  <si>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</si>
  <si>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</si>
  <si>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</si>
  <si>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</si>
  <si>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</si>
  <si>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</si>
  <si>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</si>
  <si>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</si>
  <si>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</si>
  <si>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</si>
  <si>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</si>
  <si>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</si>
  <si>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</si>
  <si>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</si>
  <si>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</si>
  <si>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</si>
  <si>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</si>
  <si>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</si>
  <si>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</si>
  <si>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</si>
  <si>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</si>
  <si>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</si>
  <si>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</si>
  <si>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</si>
  <si>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</si>
  <si>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</si>
  <si>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</si>
  <si>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</si>
  <si>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</si>
  <si>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</si>
  <si>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</si>
  <si>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</si>
  <si>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</si>
  <si>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</si>
  <si>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</si>
  <si>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</si>
  <si>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</si>
  <si>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</si>
  <si>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</si>
  <si>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</si>
  <si>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</si>
  <si>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</si>
  <si>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</si>
  <si>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</si>
  <si>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</si>
  <si>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</si>
  <si>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</si>
  <si>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</si>
  <si>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</si>
  <si>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</si>
  <si>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</si>
  <si>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</si>
  <si>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</si>
  <si>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</si>
  <si>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</si>
  <si>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</si>
  <si>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</si>
  <si>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</si>
  <si>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</si>
  <si>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</si>
  <si>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</si>
  <si>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</si>
  <si>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</si>
  <si>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</si>
  <si>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</si>
  <si>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</si>
  <si>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</si>
  <si>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</si>
  <si>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</si>
  <si>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</si>
  <si>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</si>
  <si>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</si>
  <si>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</si>
  <si>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</si>
  <si>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</si>
  <si>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</si>
  <si>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</si>
  <si>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</si>
  <si>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</si>
  <si>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</si>
  <si>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</si>
  <si>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</si>
  <si>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</si>
  <si>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</si>
  <si>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</si>
  <si>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</si>
  <si>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</si>
  <si>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</si>
  <si>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</si>
  <si>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</si>
  <si>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</si>
  <si>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</si>
  <si>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</si>
  <si>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</si>
  <si>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</si>
  <si>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</si>
  <si>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</si>
  <si>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</si>
  <si>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</si>
  <si>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</si>
  <si>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</si>
  <si>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</si>
  <si>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</si>
  <si>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</si>
  <si>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</si>
  <si>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</si>
  <si>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</si>
  <si>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</si>
  <si>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</si>
  <si>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</si>
  <si>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</si>
  <si>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</si>
  <si>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</si>
  <si>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</si>
  <si>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</si>
  <si>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</si>
  <si>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</si>
  <si>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</si>
  <si>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</si>
  <si>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</si>
  <si>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</si>
  <si>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</si>
  <si>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</si>
  <si>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</si>
  <si>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</si>
  <si>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</si>
  <si>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</si>
  <si>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</si>
  <si>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</si>
  <si>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</si>
  <si>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</si>
  <si>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</si>
  <si>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</si>
  <si>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</si>
  <si>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</si>
  <si>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</si>
  <si>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</si>
  <si>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</si>
  <si>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</si>
  <si>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</si>
  <si>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</si>
  <si>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</si>
  <si>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</si>
  <si>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</si>
  <si>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</si>
  <si>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</si>
  <si>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</si>
  <si>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</si>
  <si>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</si>
  <si>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</si>
  <si>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</si>
  <si>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</si>
  <si>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</si>
  <si>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</si>
  <si>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</si>
  <si>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</si>
  <si>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</si>
  <si>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</si>
  <si>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</si>
  <si>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</si>
  <si>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</si>
  <si>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</si>
  <si>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</si>
  <si>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</si>
  <si>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</si>
  <si>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</si>
  <si>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</si>
  <si>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</si>
  <si>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</si>
  <si>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</si>
  <si>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</si>
  <si>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</si>
  <si>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</si>
  <si>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</si>
  <si>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</si>
  <si>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</si>
  <si>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</si>
  <si>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</si>
  <si>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</si>
  <si>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</si>
  <si>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>RUVNL</t>
  </si>
  <si>
    <t>02.10.2026</t>
  </si>
  <si>
    <t xml:space="preserve"> APCPDCL</t>
  </si>
  <si>
    <t xml:space="preserve"> ferro Alloys corporation limited</t>
  </si>
  <si>
    <t>BSES YAMUNA POWER LIMITED</t>
  </si>
  <si>
    <t>23:30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</si>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</sst>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rgb="FF0099FF"/>
      <name val="Arial Narrow"/>
      <family val="2"/>
    </font>
    <font>
      <b/>
      <sz val="12"/>
      <color rgb="FFFF0000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04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4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6" fontId="0" fillId="27" borderId="89" xfId="0" applyNumberFormat="1" applyFill="1" applyBorder="1" applyAlignment="1">
      <alignment horizontal="center" readingOrder="1"/>
    </xf>
    <xf numFmtId="168" fontId="29" fillId="0" borderId="0" xfId="0" applyNumberFormat="1" applyFont="1" applyAlignment="1" applyProtection="1">
      <alignment horizontal="center" vertical="center"/>
      <protection locked="0"/>
    </xf>
    <xf numFmtId="168" fontId="29" fillId="27" borderId="42" xfId="0" applyNumberFormat="1" applyFont="1" applyFill="1" applyBorder="1" applyAlignment="1">
      <alignment horizontal="center" vertical="center"/>
    </xf>
    <xf numFmtId="168" fontId="29" fillId="27" borderId="45" xfId="0" applyNumberFormat="1" applyFont="1" applyFill="1" applyBorder="1" applyAlignment="1">
      <alignment horizontal="center" vertical="center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5" fillId="27" borderId="23" xfId="0" applyNumberFormat="1" applyFont="1" applyFill="1" applyBorder="1" applyAlignment="1" applyProtection="1">
      <alignment horizontal="center" vertical="center"/>
      <protection locked="0"/>
    </xf>
    <xf numFmtId="2" fontId="29" fillId="109" borderId="13" xfId="0" applyNumberFormat="1" applyFont="1" applyFill="1" applyBorder="1" applyAlignment="1">
      <alignment horizontal="center" vertical="center"/>
    </xf>
    <xf numFmtId="2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7" fontId="106" fillId="27" borderId="0" xfId="0" applyNumberFormat="1" applyFont="1" applyFill="1" applyAlignment="1" applyProtection="1">
      <alignment horizontal="center" vertical="center"/>
      <protection locked="0"/>
    </xf>
    <xf numFmtId="168" fontId="47" fillId="27" borderId="13" xfId="0" applyNumberFormat="1" applyFont="1" applyFill="1" applyBorder="1" applyAlignment="1">
      <alignment horizontal="center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110" borderId="13" xfId="0" applyNumberFormat="1" applyFont="1" applyFill="1" applyBorder="1" applyAlignment="1" applyProtection="1">
      <alignment horizontal="center"/>
      <protection locked="0"/>
    </xf>
    <xf numFmtId="0" fontId="30" fillId="110" borderId="13" xfId="0" applyFont="1" applyFill="1" applyBorder="1" applyAlignment="1" applyProtection="1">
      <alignment horizontal="center" vertical="top"/>
      <protection locked="0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110" borderId="13" xfId="0" applyNumberFormat="1" applyFont="1" applyFill="1" applyBorder="1" applyAlignment="1">
      <alignment horizont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110" borderId="13" xfId="0" applyNumberFormat="1" applyFont="1" applyFill="1" applyBorder="1" applyAlignment="1">
      <alignment horizontal="center" vertical="center"/>
    </xf>
    <xf numFmtId="2" fontId="29" fillId="110" borderId="13" xfId="0" applyNumberFormat="1" applyFont="1" applyFill="1" applyBorder="1" applyAlignment="1">
      <alignment horizontal="center" vertical="center"/>
    </xf>
    <xf numFmtId="168" fontId="29" fillId="110" borderId="13" xfId="0" applyNumberFormat="1" applyFont="1" applyFill="1" applyBorder="1"/>
    <xf numFmtId="2" fontId="29" fillId="110" borderId="13" xfId="55" applyNumberFormat="1" applyFont="1" applyFill="1" applyBorder="1" applyAlignment="1">
      <alignment horizontal="center" vertical="center" wrapText="1"/>
    </xf>
    <xf numFmtId="168" fontId="29" fillId="110" borderId="13" xfId="678" applyNumberFormat="1" applyFont="1" applyFill="1" applyBorder="1" applyAlignment="1">
      <alignment horizontal="center" vertical="center" wrapText="1" shrinkToFit="1"/>
    </xf>
    <xf numFmtId="168" fontId="29" fillId="110" borderId="13" xfId="678" applyNumberFormat="1" applyFont="1" applyFill="1" applyBorder="1" applyAlignment="1">
      <alignment horizontal="center" vertical="center" wrapText="1"/>
    </xf>
    <xf numFmtId="168" fontId="29" fillId="110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110" borderId="13" xfId="0" applyNumberFormat="1" applyFont="1" applyFill="1" applyBorder="1" applyAlignment="1">
      <alignment horizontal="center"/>
    </xf>
    <xf numFmtId="168" fontId="29" fillId="110" borderId="13" xfId="678" applyNumberFormat="1" applyFont="1" applyFill="1" applyBorder="1" applyAlignment="1">
      <alignment horizontal="center" vertical="center"/>
    </xf>
    <xf numFmtId="168" fontId="29" fillId="110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29" fillId="110" borderId="13" xfId="678" applyNumberFormat="1" applyFont="1" applyFill="1" applyBorder="1" applyAlignment="1">
      <alignment horizontal="center" vertical="center" wrapText="1"/>
    </xf>
    <xf numFmtId="168" fontId="29" fillId="110" borderId="13" xfId="0" applyNumberFormat="1" applyFont="1" applyFill="1" applyBorder="1" applyAlignment="1" applyProtection="1">
      <alignment horizontal="center" vertical="center"/>
      <protection locked="0"/>
    </xf>
    <xf numFmtId="0" fontId="29" fillId="110" borderId="13" xfId="0" applyFont="1" applyFill="1" applyBorder="1"/>
    <xf numFmtId="2" fontId="71" fillId="110" borderId="13" xfId="0" applyNumberFormat="1" applyFont="1" applyFill="1" applyBorder="1" applyAlignment="1">
      <alignment horizontal="center" vertical="center"/>
    </xf>
    <xf numFmtId="2" fontId="91" fillId="110" borderId="13" xfId="0" applyNumberFormat="1" applyFont="1" applyFill="1" applyBorder="1" applyAlignment="1">
      <alignment horizontal="center" vertical="center"/>
    </xf>
    <xf numFmtId="0" fontId="29" fillId="110" borderId="13" xfId="0" applyFont="1" applyFill="1" applyBorder="1" applyAlignment="1">
      <alignment horizontal="center"/>
    </xf>
    <xf numFmtId="0" fontId="29" fillId="110" borderId="0" xfId="0" applyFont="1" applyFill="1"/>
    <xf numFmtId="0" fontId="47" fillId="27" borderId="89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7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107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7" fillId="27" borderId="90" xfId="0" applyFont="1" applyFill="1" applyBorder="1" applyAlignment="1">
      <alignment horizontal="center" vertical="center"/>
    </xf>
    <xf numFmtId="0" fontId="107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108" fillId="27" borderId="13" xfId="0" applyFont="1" applyFill="1" applyBorder="1" applyAlignment="1">
      <alignment horizontal="center" vertical="center" wrapText="1"/>
    </xf>
    <xf numFmtId="167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167" fontId="108" fillId="27" borderId="13" xfId="0" applyNumberFormat="1" applyFont="1" applyFill="1" applyBorder="1" applyAlignment="1" applyProtection="1">
      <alignment horizontal="center" vertical="center" wrapText="1"/>
      <protection locked="0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0" fillId="26" borderId="13" xfId="0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71" fillId="26" borderId="13" xfId="0" applyNumberFormat="1" applyFont="1" applyFill="1" applyBorder="1" applyAlignment="1">
      <alignment horizontal="center"/>
    </xf>
    <xf numFmtId="176" fontId="29" fillId="26" borderId="13" xfId="55" applyNumberFormat="1" applyFont="1" applyFill="1" applyBorder="1" applyAlignment="1">
      <alignment horizontal="center" vertical="center" wrapText="1" shrinkToFit="1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176" fontId="47" fillId="26" borderId="13" xfId="55" applyNumberFormat="1" applyFont="1" applyFill="1" applyBorder="1" applyAlignment="1">
      <alignment horizontal="center" vertical="center" wrapText="1" shrinkToFit="1"/>
    </xf>
    <xf numFmtId="168" fontId="71" fillId="26" borderId="13" xfId="0" applyNumberFormat="1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99FF"/>
      <color rgb="FF3366FF"/>
      <color rgb="FF00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AE7" sqref="AE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23"/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B1" s="423"/>
      <c r="AC1" s="423"/>
      <c r="AD1" s="423"/>
      <c r="AE1" s="423"/>
      <c r="AF1" s="423"/>
      <c r="AG1" s="423"/>
      <c r="AH1" s="423"/>
      <c r="AI1" s="423"/>
      <c r="AJ1" s="423"/>
      <c r="AK1" s="423"/>
      <c r="AL1" s="423"/>
      <c r="AM1" s="423"/>
      <c r="AN1" s="423"/>
      <c r="AO1" s="423"/>
      <c r="AP1" s="423"/>
      <c r="AQ1" s="423"/>
      <c r="AR1" s="423"/>
      <c r="AS1" s="423"/>
      <c r="AT1" s="423"/>
      <c r="AU1" s="423"/>
      <c r="AV1" s="423"/>
      <c r="AW1" s="423"/>
      <c r="AX1" s="423"/>
      <c r="AY1" s="423"/>
      <c r="AZ1" s="423"/>
      <c r="BA1" s="423"/>
      <c r="BB1" s="423"/>
      <c r="BC1" s="423"/>
      <c r="BD1" s="423"/>
      <c r="BE1" s="423"/>
      <c r="BF1" s="423"/>
      <c r="BG1" s="423"/>
      <c r="BH1" s="423"/>
      <c r="BI1" s="423"/>
      <c r="BJ1" s="423"/>
      <c r="BK1" s="423"/>
      <c r="BL1" s="423"/>
      <c r="BM1" s="423"/>
      <c r="BN1" s="423"/>
      <c r="BO1" s="423"/>
      <c r="BP1" s="423"/>
      <c r="BQ1" s="423"/>
      <c r="BR1" s="423"/>
      <c r="BS1" s="423"/>
      <c r="BT1" s="423"/>
      <c r="BU1" s="423"/>
      <c r="BV1" s="423"/>
      <c r="BW1" s="423"/>
      <c r="BX1" s="423"/>
      <c r="BY1" s="423"/>
      <c r="BZ1" s="423"/>
      <c r="CA1" s="423"/>
    </row>
    <row r="2" spans="1:174">
      <c r="A2" s="441" t="s">
        <v>181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R2" s="423"/>
      <c r="S2" s="423"/>
      <c r="T2" s="423"/>
      <c r="U2" s="423"/>
      <c r="V2" s="423"/>
      <c r="W2" s="423"/>
      <c r="X2" s="423"/>
      <c r="Y2" s="423"/>
      <c r="Z2" s="423"/>
      <c r="AA2" s="423"/>
      <c r="AB2" s="423"/>
      <c r="AC2" s="423"/>
      <c r="AD2" s="423"/>
      <c r="AE2" s="423"/>
      <c r="AF2" s="423"/>
      <c r="AG2" s="423"/>
      <c r="AH2" s="423"/>
      <c r="AI2" s="423"/>
      <c r="AJ2" s="423"/>
      <c r="AK2" s="423"/>
      <c r="AL2" s="423"/>
      <c r="AM2" s="423"/>
      <c r="AN2" s="423"/>
      <c r="AO2" s="423"/>
      <c r="AP2" s="423"/>
      <c r="AQ2" s="423"/>
      <c r="AR2" s="423"/>
      <c r="AS2" s="423"/>
      <c r="AT2" s="423"/>
      <c r="AU2" s="423"/>
      <c r="AV2" s="423"/>
      <c r="AW2" s="423"/>
      <c r="AX2" s="423"/>
      <c r="AY2" s="423"/>
      <c r="AZ2" s="423"/>
      <c r="BA2" s="423"/>
      <c r="BB2" s="423"/>
      <c r="BC2" s="423"/>
      <c r="BD2" s="423"/>
      <c r="BE2" s="423"/>
      <c r="BF2" s="423"/>
      <c r="BG2" s="423"/>
      <c r="BH2" s="423"/>
      <c r="BI2" s="423"/>
      <c r="BJ2" s="423"/>
      <c r="BK2" s="423"/>
      <c r="BL2" s="423"/>
      <c r="BM2" s="423"/>
      <c r="BN2" s="423"/>
      <c r="BO2" s="423"/>
      <c r="BP2" s="423"/>
      <c r="BQ2" s="423"/>
      <c r="BR2" s="423"/>
      <c r="BS2" s="423"/>
      <c r="BT2" s="423"/>
      <c r="BU2" s="423"/>
      <c r="BV2" s="423"/>
      <c r="BW2" s="423"/>
      <c r="BX2" s="423"/>
      <c r="BY2" s="423"/>
      <c r="BZ2" s="423"/>
      <c r="CA2" s="423"/>
    </row>
    <row r="3" spans="1:174">
      <c r="A3" s="442" t="s">
        <v>24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2"/>
      <c r="V3" s="442"/>
      <c r="W3" s="442"/>
      <c r="X3" s="442"/>
      <c r="Y3" s="442"/>
      <c r="Z3" s="442"/>
      <c r="AA3" s="442"/>
      <c r="AB3" s="442"/>
      <c r="AC3" s="442"/>
      <c r="AD3" s="442"/>
      <c r="AE3" s="442"/>
      <c r="AF3" s="442"/>
      <c r="AG3" s="442"/>
      <c r="AH3" s="442"/>
      <c r="AI3" s="442"/>
      <c r="AJ3" s="442"/>
      <c r="AK3" s="442"/>
      <c r="AL3" s="442"/>
      <c r="AM3" s="442"/>
      <c r="AN3" s="442"/>
      <c r="AO3" s="442"/>
      <c r="AP3" s="442"/>
      <c r="AQ3" s="442"/>
      <c r="AR3" s="442"/>
      <c r="AS3" s="442"/>
      <c r="AT3" s="442"/>
      <c r="AU3" s="442"/>
      <c r="AV3" s="442"/>
      <c r="AW3" s="442"/>
      <c r="AX3" s="442"/>
      <c r="AY3" s="442"/>
      <c r="AZ3" s="442"/>
      <c r="BA3" s="442"/>
      <c r="BB3" s="442"/>
      <c r="BC3" s="442"/>
      <c r="BD3" s="442"/>
      <c r="BE3" s="442"/>
      <c r="BF3" s="442"/>
      <c r="BG3" s="442"/>
      <c r="BH3" s="442"/>
      <c r="BI3" s="442"/>
      <c r="BJ3" s="442"/>
      <c r="BK3" s="442"/>
      <c r="BL3" s="442"/>
      <c r="BM3" s="442"/>
      <c r="BN3" s="442"/>
      <c r="BO3" s="442"/>
      <c r="BP3" s="442"/>
      <c r="BQ3" s="442"/>
      <c r="BR3" s="442"/>
      <c r="BS3" s="442"/>
      <c r="BT3" s="442"/>
      <c r="BU3" s="442"/>
      <c r="BV3" s="442"/>
      <c r="BW3" s="442"/>
      <c r="BX3" s="442"/>
      <c r="BY3" s="442"/>
      <c r="BZ3" s="442"/>
      <c r="CA3" s="442"/>
    </row>
    <row r="4" spans="1:174">
      <c r="A4" s="423" t="s">
        <v>25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3"/>
      <c r="AS4" s="423"/>
      <c r="AT4" s="423"/>
      <c r="AU4" s="423"/>
      <c r="AV4" s="423"/>
      <c r="AW4" s="423"/>
      <c r="AX4" s="423"/>
      <c r="AY4" s="423"/>
      <c r="AZ4" s="423"/>
      <c r="BA4" s="423"/>
      <c r="BB4" s="423"/>
      <c r="BC4" s="423"/>
      <c r="BD4" s="423"/>
      <c r="BE4" s="423"/>
      <c r="BF4" s="423"/>
      <c r="BG4" s="423"/>
      <c r="BH4" s="423"/>
      <c r="BI4" s="423"/>
      <c r="BJ4" s="423"/>
      <c r="BK4" s="423"/>
      <c r="BL4" s="423"/>
      <c r="BM4" s="423"/>
      <c r="BN4" s="423"/>
      <c r="BO4" s="423"/>
      <c r="BP4" s="423"/>
      <c r="BQ4" s="423"/>
      <c r="BR4" s="423"/>
      <c r="BS4" s="423"/>
      <c r="BT4" s="423"/>
      <c r="BU4" s="423"/>
      <c r="BV4" s="423"/>
      <c r="BW4" s="423"/>
      <c r="BX4" s="423"/>
      <c r="BY4" s="423"/>
      <c r="BZ4" s="423"/>
      <c r="CA4" s="423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411</v>
      </c>
      <c r="M5" s="17"/>
      <c r="N5" s="7"/>
      <c r="O5" s="117"/>
      <c r="P5" s="18"/>
      <c r="Q5" s="18"/>
      <c r="R5" s="18"/>
      <c r="S5" s="375"/>
      <c r="T5" s="375"/>
      <c r="U5" s="375"/>
      <c r="V5" s="375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46" t="s">
        <v>416</v>
      </c>
      <c r="AH7" s="446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411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33" t="s">
        <v>22</v>
      </c>
      <c r="D9" s="434"/>
      <c r="E9" s="443" t="s">
        <v>21</v>
      </c>
      <c r="F9" s="443"/>
      <c r="G9" s="431" t="s">
        <v>196</v>
      </c>
      <c r="H9" s="432"/>
      <c r="I9" s="433" t="s">
        <v>197</v>
      </c>
      <c r="J9" s="434"/>
      <c r="K9" s="439" t="s">
        <v>340</v>
      </c>
      <c r="L9" s="440"/>
      <c r="M9" s="431" t="s">
        <v>205</v>
      </c>
      <c r="N9" s="432"/>
      <c r="O9" s="431" t="s">
        <v>20</v>
      </c>
      <c r="P9" s="432"/>
      <c r="Q9" s="433" t="s">
        <v>212</v>
      </c>
      <c r="R9" s="434"/>
      <c r="S9" s="437" t="s">
        <v>304</v>
      </c>
      <c r="T9" s="438"/>
      <c r="U9" s="437" t="s">
        <v>295</v>
      </c>
      <c r="V9" s="438"/>
      <c r="W9" s="431" t="s">
        <v>253</v>
      </c>
      <c r="X9" s="432"/>
      <c r="Y9" s="431" t="s">
        <v>254</v>
      </c>
      <c r="Z9" s="432"/>
      <c r="AA9" s="431" t="s">
        <v>255</v>
      </c>
      <c r="AB9" s="432"/>
      <c r="AC9" s="431" t="s">
        <v>182</v>
      </c>
      <c r="AD9" s="432"/>
      <c r="AE9" s="410" t="s">
        <v>172</v>
      </c>
      <c r="AF9" s="410"/>
      <c r="AG9" s="410" t="s">
        <v>0</v>
      </c>
      <c r="AH9" s="410"/>
      <c r="AI9" s="410" t="s">
        <v>177</v>
      </c>
      <c r="AJ9" s="411"/>
      <c r="AK9" s="408" t="s">
        <v>193</v>
      </c>
      <c r="AL9" s="409"/>
      <c r="AM9" s="408" t="s">
        <v>1</v>
      </c>
      <c r="AN9" s="409"/>
      <c r="AO9" s="408" t="s">
        <v>23</v>
      </c>
      <c r="AP9" s="409"/>
      <c r="AQ9" s="408" t="s">
        <v>2</v>
      </c>
      <c r="AR9" s="409"/>
      <c r="AS9" s="408" t="s">
        <v>18</v>
      </c>
      <c r="AT9" s="409"/>
      <c r="AU9" s="410" t="s">
        <v>3</v>
      </c>
      <c r="AV9" s="410"/>
      <c r="AW9" s="408" t="s">
        <v>5</v>
      </c>
      <c r="AX9" s="409"/>
      <c r="AY9" s="410" t="s">
        <v>4</v>
      </c>
      <c r="AZ9" s="410"/>
      <c r="BA9" s="410" t="s">
        <v>6</v>
      </c>
      <c r="BB9" s="410"/>
      <c r="BC9" s="410" t="s">
        <v>7</v>
      </c>
      <c r="BD9" s="410"/>
      <c r="BE9" s="410" t="s">
        <v>335</v>
      </c>
      <c r="BF9" s="410"/>
      <c r="BG9" s="410" t="s">
        <v>10</v>
      </c>
      <c r="BH9" s="408"/>
      <c r="BI9" s="410" t="s">
        <v>176</v>
      </c>
      <c r="BJ9" s="411"/>
      <c r="BK9" s="410" t="s">
        <v>8</v>
      </c>
      <c r="BL9" s="411"/>
      <c r="BM9" s="410" t="s">
        <v>9</v>
      </c>
      <c r="BN9" s="408"/>
      <c r="BO9" s="410" t="s">
        <v>11</v>
      </c>
      <c r="BP9" s="410"/>
      <c r="BQ9" s="410" t="s">
        <v>12</v>
      </c>
      <c r="BR9" s="410"/>
      <c r="BS9" s="410" t="s">
        <v>200</v>
      </c>
      <c r="BT9" s="410"/>
      <c r="BU9" s="410" t="s">
        <v>302</v>
      </c>
      <c r="BV9" s="410"/>
      <c r="BW9" s="410" t="s">
        <v>13</v>
      </c>
      <c r="BX9" s="410"/>
      <c r="BY9" s="408" t="s">
        <v>225</v>
      </c>
      <c r="BZ9" s="409"/>
      <c r="CA9" s="410" t="s">
        <v>14</v>
      </c>
      <c r="CB9" s="410"/>
      <c r="CC9" s="408" t="s">
        <v>230</v>
      </c>
      <c r="CD9" s="409"/>
      <c r="CE9" s="408" t="s">
        <v>15</v>
      </c>
      <c r="CF9" s="409"/>
      <c r="CG9" s="408" t="s">
        <v>245</v>
      </c>
      <c r="CH9" s="409"/>
      <c r="CI9" s="408" t="s">
        <v>16</v>
      </c>
      <c r="CJ9" s="409"/>
      <c r="CK9" s="408" t="s">
        <v>216</v>
      </c>
      <c r="CL9" s="409"/>
      <c r="CM9" s="408" t="s">
        <v>214</v>
      </c>
      <c r="CN9" s="409"/>
      <c r="CO9" s="408" t="s">
        <v>303</v>
      </c>
      <c r="CP9" s="409"/>
      <c r="CQ9" s="408" t="s">
        <v>209</v>
      </c>
      <c r="CR9" s="409"/>
      <c r="CS9" s="408" t="s">
        <v>208</v>
      </c>
      <c r="CT9" s="409"/>
      <c r="CU9" s="408" t="s">
        <v>213</v>
      </c>
      <c r="CV9" s="409"/>
      <c r="CW9" s="408" t="s">
        <v>174</v>
      </c>
      <c r="CX9" s="449"/>
      <c r="CY9" s="408" t="s">
        <v>282</v>
      </c>
      <c r="CZ9" s="409"/>
      <c r="DA9" s="408" t="s">
        <v>175</v>
      </c>
      <c r="DB9" s="449"/>
      <c r="DC9" s="408" t="s">
        <v>17</v>
      </c>
      <c r="DD9" s="449"/>
      <c r="DE9" s="408" t="s">
        <v>203</v>
      </c>
      <c r="DF9" s="409"/>
      <c r="DG9" s="408" t="s">
        <v>19</v>
      </c>
      <c r="DH9" s="448"/>
      <c r="DI9" s="408" t="s">
        <v>228</v>
      </c>
      <c r="DJ9" s="448"/>
      <c r="DK9" s="408" t="s">
        <v>221</v>
      </c>
      <c r="DL9" s="448"/>
      <c r="DM9" s="447" t="s">
        <v>251</v>
      </c>
      <c r="DN9" s="448"/>
      <c r="DO9" s="447" t="s">
        <v>250</v>
      </c>
      <c r="DP9" s="448"/>
      <c r="DQ9" s="447" t="s">
        <v>275</v>
      </c>
      <c r="DR9" s="448"/>
      <c r="DS9" s="447" t="s">
        <v>272</v>
      </c>
      <c r="DT9" s="448"/>
      <c r="DU9" s="447" t="s">
        <v>273</v>
      </c>
      <c r="DV9" s="448"/>
      <c r="DW9" s="447" t="s">
        <v>274</v>
      </c>
      <c r="DX9" s="448"/>
      <c r="DY9" s="447" t="s">
        <v>264</v>
      </c>
      <c r="DZ9" s="448"/>
      <c r="EA9" s="447" t="s">
        <v>276</v>
      </c>
      <c r="EB9" s="448"/>
      <c r="EC9" s="447" t="s">
        <v>279</v>
      </c>
      <c r="ED9" s="448"/>
      <c r="EE9" s="447" t="s">
        <v>280</v>
      </c>
      <c r="EF9" s="448"/>
      <c r="EG9" s="447" t="s">
        <v>284</v>
      </c>
      <c r="EH9" s="448"/>
      <c r="EI9" s="447" t="s">
        <v>286</v>
      </c>
      <c r="EJ9" s="448"/>
      <c r="EK9" s="447" t="s">
        <v>294</v>
      </c>
      <c r="EL9" s="448"/>
      <c r="EM9" s="447" t="s">
        <v>299</v>
      </c>
      <c r="EN9" s="448"/>
      <c r="EO9" s="447" t="s">
        <v>311</v>
      </c>
      <c r="EP9" s="448"/>
      <c r="EQ9" s="447" t="s">
        <v>314</v>
      </c>
      <c r="ER9" s="448"/>
      <c r="ES9" s="452" t="s">
        <v>321</v>
      </c>
      <c r="ET9" s="448"/>
      <c r="EU9" s="452" t="s">
        <v>316</v>
      </c>
      <c r="EV9" s="448"/>
      <c r="EW9" s="452" t="s">
        <v>326</v>
      </c>
      <c r="EX9" s="448"/>
      <c r="EY9" s="452" t="s">
        <v>334</v>
      </c>
      <c r="EZ9" s="448"/>
      <c r="FA9" s="452" t="s">
        <v>335</v>
      </c>
      <c r="FB9" s="448"/>
      <c r="FC9" s="453" t="s">
        <v>355</v>
      </c>
      <c r="FD9" s="454"/>
      <c r="FE9" s="455" t="s">
        <v>356</v>
      </c>
      <c r="FF9" s="454"/>
      <c r="FG9" s="444" t="s">
        <v>382</v>
      </c>
      <c r="FH9" s="445"/>
      <c r="FI9" s="444" t="s">
        <v>383</v>
      </c>
      <c r="FJ9" s="445"/>
      <c r="FK9" s="444" t="s">
        <v>384</v>
      </c>
      <c r="FL9" s="445"/>
      <c r="FM9" s="444" t="s">
        <v>385</v>
      </c>
      <c r="FN9" s="445"/>
      <c r="FO9" s="444" t="s">
        <v>386</v>
      </c>
      <c r="FP9" s="445"/>
      <c r="FQ9" s="450" t="s">
        <v>171</v>
      </c>
      <c r="FR9" s="451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79" t="s">
        <v>164</v>
      </c>
      <c r="T10" s="379" t="s">
        <v>165</v>
      </c>
      <c r="U10" s="379" t="s">
        <v>164</v>
      </c>
      <c r="V10" s="379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/>
      <c r="R11" s="71"/>
      <c r="S11" s="71"/>
      <c r="T11" s="71"/>
      <c r="U11" s="71"/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>
        <v>0</v>
      </c>
      <c r="AE11" s="3">
        <f>'OA&amp;GRIDCO'!W11+'Day Ahead IEX PXIL'!M11+RTM!M11</f>
        <v>4.12</v>
      </c>
      <c r="AF11" s="3">
        <f>'OA&amp;GRIDCO'!X11+'Day Ahead IEX PXIL'!N11+RTM!N11</f>
        <v>0</v>
      </c>
      <c r="AG11" s="3">
        <f>'OA&amp;GRIDCO'!AC11+'Day Ahead IEX PXIL'!S11+RTM!S11</f>
        <v>0.82</v>
      </c>
      <c r="AH11" s="3">
        <f>'OA&amp;GRIDCO'!AD11+'Day Ahead IEX PXIL'!T11+RTM!T11</f>
        <v>0</v>
      </c>
      <c r="AI11" s="3">
        <f>'OA&amp;GRIDCO'!AU11+'Day Ahead IEX PXIL'!Y11+RTM!Y11</f>
        <v>110</v>
      </c>
      <c r="AJ11" s="3">
        <f>'OA&amp;GRIDCO'!AV11+'Day Ahead IEX PXIL'!Z11+RTM!Z11</f>
        <v>33</v>
      </c>
      <c r="AK11" s="3">
        <f>'OA&amp;GRIDCO'!BS11+'Day Ahead IEX PXIL'!AK11+RTM!AK11</f>
        <v>113.4</v>
      </c>
      <c r="AL11" s="3">
        <f>'OA&amp;GRIDCO'!BT11+'Day Ahead IEX PXIL'!AL11+RTM!AL11</f>
        <v>0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47.2</v>
      </c>
      <c r="AR11" s="3">
        <f>'OA&amp;GRIDCO'!CP11+'Day Ahead IEX PXIL'!AX11+RTM!AX11</f>
        <v>14.5</v>
      </c>
      <c r="AS11" s="3">
        <f>'OA&amp;GRIDCO'!DA11+'Day Ahead IEX PXIL'!BC11+RTM!BC11</f>
        <v>329.77713402061858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456.70278350515463</v>
      </c>
      <c r="BD11" s="3">
        <f>'OA&amp;GRIDCO'!ER11+'Day Ahead IEX PXIL'!CB11+RTM!CB11</f>
        <v>54.897500000000001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1.2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22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2.58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2.06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10.31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2.4700000000000002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13.5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7.22</v>
      </c>
      <c r="ET11" s="70">
        <f>'OA&amp;GRIDCO'!NP11+RTM!HD11+'Day Ahead IEX PXIL'!IZ11</f>
        <v>0</v>
      </c>
      <c r="EU11" s="70">
        <f>RTM!JG11</f>
        <v>1.55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1814.5912175257733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137.04749999999999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/>
      <c r="R12" s="71"/>
      <c r="S12" s="71"/>
      <c r="T12" s="71"/>
      <c r="U12" s="71"/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>
        <v>0</v>
      </c>
      <c r="AE12" s="3">
        <f>'OA&amp;GRIDCO'!W12+'Day Ahead IEX PXIL'!M12+RTM!M12</f>
        <v>4.12</v>
      </c>
      <c r="AF12" s="3">
        <f>'OA&amp;GRIDCO'!X12+'Day Ahead IEX PXIL'!N12+RTM!N12</f>
        <v>0</v>
      </c>
      <c r="AG12" s="3">
        <f>'OA&amp;GRIDCO'!AC12+'Day Ahead IEX PXIL'!S12+RTM!S12</f>
        <v>0.82</v>
      </c>
      <c r="AH12" s="3">
        <f>'OA&amp;GRIDCO'!AD12+'Day Ahead IEX PXIL'!T12+RTM!T12</f>
        <v>0</v>
      </c>
      <c r="AI12" s="3">
        <f>'OA&amp;GRIDCO'!AU12+'Day Ahead IEX PXIL'!Y12+RTM!Y12</f>
        <v>110</v>
      </c>
      <c r="AJ12" s="3">
        <f>'OA&amp;GRIDCO'!AV12+'Day Ahead IEX PXIL'!Z12+RTM!Z12</f>
        <v>33</v>
      </c>
      <c r="AK12" s="3">
        <f>'OA&amp;GRIDCO'!BS12+'Day Ahead IEX PXIL'!AK12+RTM!AK12</f>
        <v>61.86</v>
      </c>
      <c r="AL12" s="3">
        <f>'OA&amp;GRIDCO'!BT12+'Day Ahead IEX PXIL'!AL12+RTM!AL12</f>
        <v>0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47.2</v>
      </c>
      <c r="AR12" s="3">
        <f>'OA&amp;GRIDCO'!CP12+'Day Ahead IEX PXIL'!AX12+RTM!AX12</f>
        <v>14.5</v>
      </c>
      <c r="AS12" s="3">
        <f>'OA&amp;GRIDCO'!DA12+'Day Ahead IEX PXIL'!BC12+RTM!BC12</f>
        <v>329.77713402061858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456.70278350515463</v>
      </c>
      <c r="BD12" s="3">
        <f>'OA&amp;GRIDCO'!ER12+'Day Ahead IEX PXIL'!CB12+RTM!CB12</f>
        <v>54.897500000000001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1.2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22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2.58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2.06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14</v>
      </c>
      <c r="CZ12" s="3">
        <f>'OA&amp;GRIDCO'!IH12+'Day Ahead IEX PXIL'!EJ12+RTM!ED12</f>
        <v>3.5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10.31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2.4700000000000002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13.5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7.22</v>
      </c>
      <c r="ET12" s="70">
        <f>'OA&amp;GRIDCO'!NP12+RTM!HD12+'Day Ahead IEX PXIL'!IZ12</f>
        <v>0</v>
      </c>
      <c r="EU12" s="70">
        <f>RTM!JG12</f>
        <v>1.55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1747.0512175257734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137.04749999999999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/>
      <c r="R13" s="71"/>
      <c r="S13" s="71"/>
      <c r="T13" s="71"/>
      <c r="U13" s="71"/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>
        <v>0</v>
      </c>
      <c r="AE13" s="3">
        <f>'OA&amp;GRIDCO'!W13+'Day Ahead IEX PXIL'!M13+RTM!M13</f>
        <v>4.12</v>
      </c>
      <c r="AF13" s="3">
        <f>'OA&amp;GRIDCO'!X13+'Day Ahead IEX PXIL'!N13+RTM!N13</f>
        <v>0</v>
      </c>
      <c r="AG13" s="3">
        <f>'OA&amp;GRIDCO'!AC13+'Day Ahead IEX PXIL'!S13+RTM!S13</f>
        <v>0.82</v>
      </c>
      <c r="AH13" s="3">
        <f>'OA&amp;GRIDCO'!AD13+'Day Ahead IEX PXIL'!T13+RTM!T13</f>
        <v>0</v>
      </c>
      <c r="AI13" s="3">
        <f>'OA&amp;GRIDCO'!AU13+'Day Ahead IEX PXIL'!Y13+RTM!Y13</f>
        <v>110</v>
      </c>
      <c r="AJ13" s="3">
        <f>'OA&amp;GRIDCO'!AV13+'Day Ahead IEX PXIL'!Z13+RTM!Z13</f>
        <v>33</v>
      </c>
      <c r="AK13" s="3">
        <f>'OA&amp;GRIDCO'!BS13+'Day Ahead IEX PXIL'!AK13+RTM!AK13</f>
        <v>25.77</v>
      </c>
      <c r="AL13" s="3">
        <f>'OA&amp;GRIDCO'!BT13+'Day Ahead IEX PXIL'!AL13+RTM!AL13</f>
        <v>0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47.2</v>
      </c>
      <c r="AR13" s="3">
        <f>'OA&amp;GRIDCO'!CP13+'Day Ahead IEX PXIL'!AX13+RTM!AX13</f>
        <v>14.5</v>
      </c>
      <c r="AS13" s="3">
        <f>'OA&amp;GRIDCO'!DA13+'Day Ahead IEX PXIL'!BC13+RTM!BC13</f>
        <v>329.77713402061858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456.70278350515463</v>
      </c>
      <c r="BD13" s="3">
        <f>'OA&amp;GRIDCO'!ER13+'Day Ahead IEX PXIL'!CB13+RTM!CB13</f>
        <v>54.897500000000001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1.2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22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2.58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2.06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14</v>
      </c>
      <c r="CZ13" s="3">
        <f>'OA&amp;GRIDCO'!IH13+'Day Ahead IEX PXIL'!EJ13+RTM!ED13</f>
        <v>3.5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12.370000000000001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1.1299999999999999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13.5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9.2799999999999994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1683.7412175257732</v>
      </c>
      <c r="FR13" s="1">
        <f t="shared" si="1"/>
        <v>137.04749999999999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/>
      <c r="R14" s="71"/>
      <c r="S14" s="71"/>
      <c r="T14" s="71"/>
      <c r="U14" s="71"/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>
        <v>0</v>
      </c>
      <c r="AE14" s="3">
        <f>'OA&amp;GRIDCO'!W14+'Day Ahead IEX PXIL'!M14+RTM!M14</f>
        <v>4.12</v>
      </c>
      <c r="AF14" s="3">
        <f>'OA&amp;GRIDCO'!X14+'Day Ahead IEX PXIL'!N14+RTM!N14</f>
        <v>0</v>
      </c>
      <c r="AG14" s="3">
        <f>'OA&amp;GRIDCO'!AC14+'Day Ahead IEX PXIL'!S14+RTM!S14</f>
        <v>0.82</v>
      </c>
      <c r="AH14" s="3">
        <f>'OA&amp;GRIDCO'!AD14+'Day Ahead IEX PXIL'!T14+RTM!T14</f>
        <v>0</v>
      </c>
      <c r="AI14" s="3">
        <f>'OA&amp;GRIDCO'!AU14+'Day Ahead IEX PXIL'!Y14+RTM!Y14</f>
        <v>110</v>
      </c>
      <c r="AJ14" s="3">
        <f>'OA&amp;GRIDCO'!AV14+'Day Ahead IEX PXIL'!Z14+RTM!Z14</f>
        <v>33</v>
      </c>
      <c r="AK14" s="3">
        <f>'OA&amp;GRIDCO'!BS14+'Day Ahead IEX PXIL'!AK14+RTM!AK14</f>
        <v>57.73</v>
      </c>
      <c r="AL14" s="3">
        <f>'OA&amp;GRIDCO'!BT14+'Day Ahead IEX PXIL'!AL14+RTM!AL14</f>
        <v>0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47.2</v>
      </c>
      <c r="AR14" s="3">
        <f>'OA&amp;GRIDCO'!CP14+'Day Ahead IEX PXIL'!AX14+RTM!AX14</f>
        <v>14.5</v>
      </c>
      <c r="AS14" s="3">
        <f>'OA&amp;GRIDCO'!DA14+'Day Ahead IEX PXIL'!BC14+RTM!BC14</f>
        <v>329.77713402061858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456.70278350515463</v>
      </c>
      <c r="BD14" s="3">
        <f>'OA&amp;GRIDCO'!ER14+'Day Ahead IEX PXIL'!CB14+RTM!CB14</f>
        <v>54.897500000000001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1.2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22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2.58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2.06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14</v>
      </c>
      <c r="CZ14" s="3">
        <f>'OA&amp;GRIDCO'!IH14+'Day Ahead IEX PXIL'!EJ14+RTM!ED14</f>
        <v>3.5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12.370000000000001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1.1299999999999999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13.5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9.2799999999999994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1685.7012175257732</v>
      </c>
      <c r="FR14" s="1">
        <f t="shared" si="1"/>
        <v>137.04749999999999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/>
      <c r="R15" s="71"/>
      <c r="S15" s="71"/>
      <c r="T15" s="71"/>
      <c r="U15" s="71"/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>
        <v>0</v>
      </c>
      <c r="AE15" s="3">
        <f>'OA&amp;GRIDCO'!W15+'Day Ahead IEX PXIL'!M15+RTM!M15</f>
        <v>4.12</v>
      </c>
      <c r="AF15" s="3">
        <f>'OA&amp;GRIDCO'!X15+'Day Ahead IEX PXIL'!N15+RTM!N15</f>
        <v>0</v>
      </c>
      <c r="AG15" s="3">
        <f>'OA&amp;GRIDCO'!AC15+'Day Ahead IEX PXIL'!S15+RTM!S15</f>
        <v>0.82</v>
      </c>
      <c r="AH15" s="3">
        <f>'OA&amp;GRIDCO'!AD15+'Day Ahead IEX PXIL'!T15+RTM!T15</f>
        <v>0</v>
      </c>
      <c r="AI15" s="3">
        <f>'OA&amp;GRIDCO'!AU15+'Day Ahead IEX PXIL'!Y15+RTM!Y15</f>
        <v>110</v>
      </c>
      <c r="AJ15" s="3">
        <f>'OA&amp;GRIDCO'!AV15+'Day Ahead IEX PXIL'!Z15+RTM!Z15</f>
        <v>33</v>
      </c>
      <c r="AK15" s="3">
        <f>'OA&amp;GRIDCO'!BS15+'Day Ahead IEX PXIL'!AK15+RTM!AK15</f>
        <v>61.86</v>
      </c>
      <c r="AL15" s="3">
        <f>'OA&amp;GRIDCO'!BT15+'Day Ahead IEX PXIL'!AL15+RTM!AL15</f>
        <v>0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47.2</v>
      </c>
      <c r="AR15" s="3">
        <f>'OA&amp;GRIDCO'!CP15+'Day Ahead IEX PXIL'!AX15+RTM!AX15</f>
        <v>14.5</v>
      </c>
      <c r="AS15" s="3">
        <f>'OA&amp;GRIDCO'!DA15+'Day Ahead IEX PXIL'!BC15+RTM!BC15</f>
        <v>329.77713402061858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456.70278350515463</v>
      </c>
      <c r="BD15" s="3">
        <f>'OA&amp;GRIDCO'!ER15+'Day Ahead IEX PXIL'!CB15+RTM!CB15</f>
        <v>54.897500000000001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1.2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22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2.58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2.06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14</v>
      </c>
      <c r="CZ15" s="3">
        <f>'OA&amp;GRIDCO'!IH15+'Day Ahead IEX PXIL'!EJ15+RTM!ED15</f>
        <v>3.5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11.34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1.1299999999999999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13.5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9.2799999999999994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1658.8012175257734</v>
      </c>
      <c r="FR15" s="1">
        <f t="shared" si="1"/>
        <v>137.04749999999999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/>
      <c r="R16" s="71"/>
      <c r="S16" s="71"/>
      <c r="T16" s="71"/>
      <c r="U16" s="71"/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>
        <v>0</v>
      </c>
      <c r="AE16" s="3">
        <f>'OA&amp;GRIDCO'!W16+'Day Ahead IEX PXIL'!M16+RTM!M16</f>
        <v>4.12</v>
      </c>
      <c r="AF16" s="3">
        <f>'OA&amp;GRIDCO'!X16+'Day Ahead IEX PXIL'!N16+RTM!N16</f>
        <v>0</v>
      </c>
      <c r="AG16" s="3">
        <f>'OA&amp;GRIDCO'!AC16+'Day Ahead IEX PXIL'!S16+RTM!S16</f>
        <v>0.82</v>
      </c>
      <c r="AH16" s="3">
        <f>'OA&amp;GRIDCO'!AD16+'Day Ahead IEX PXIL'!T16+RTM!T16</f>
        <v>0</v>
      </c>
      <c r="AI16" s="3">
        <f>'OA&amp;GRIDCO'!AU16+'Day Ahead IEX PXIL'!Y16+RTM!Y16</f>
        <v>110</v>
      </c>
      <c r="AJ16" s="3">
        <f>'OA&amp;GRIDCO'!AV16+'Day Ahead IEX PXIL'!Z16+RTM!Z16</f>
        <v>33</v>
      </c>
      <c r="AK16" s="3">
        <f>'OA&amp;GRIDCO'!BS16+'Day Ahead IEX PXIL'!AK16+RTM!AK16</f>
        <v>20.62</v>
      </c>
      <c r="AL16" s="3">
        <f>'OA&amp;GRIDCO'!BT16+'Day Ahead IEX PXIL'!AL16+RTM!AL16</f>
        <v>0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47.2</v>
      </c>
      <c r="AR16" s="3">
        <f>'OA&amp;GRIDCO'!CP16+'Day Ahead IEX PXIL'!AX16+RTM!AX16</f>
        <v>14.5</v>
      </c>
      <c r="AS16" s="3">
        <f>'OA&amp;GRIDCO'!DA16+'Day Ahead IEX PXIL'!BC16+RTM!BC16</f>
        <v>329.77713402061858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456.70278350515463</v>
      </c>
      <c r="BD16" s="3">
        <f>'OA&amp;GRIDCO'!ER16+'Day Ahead IEX PXIL'!CB16+RTM!CB16</f>
        <v>54.897500000000001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1.2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22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2.58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2.06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14</v>
      </c>
      <c r="CZ16" s="3">
        <f>'OA&amp;GRIDCO'!IH16+'Day Ahead IEX PXIL'!EJ16+RTM!ED16</f>
        <v>3.5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11.34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1.1299999999999999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13.5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9.2799999999999994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1602.5612175257731</v>
      </c>
      <c r="FR16" s="1">
        <f t="shared" si="1"/>
        <v>137.04749999999999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/>
      <c r="R17" s="71"/>
      <c r="S17" s="71"/>
      <c r="T17" s="71"/>
      <c r="U17" s="71"/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>
        <v>0</v>
      </c>
      <c r="AE17" s="3">
        <f>'OA&amp;GRIDCO'!W17+'Day Ahead IEX PXIL'!M17+RTM!M17</f>
        <v>4.12</v>
      </c>
      <c r="AF17" s="3">
        <f>'OA&amp;GRIDCO'!X17+'Day Ahead IEX PXIL'!N17+RTM!N17</f>
        <v>0</v>
      </c>
      <c r="AG17" s="3">
        <f>'OA&amp;GRIDCO'!AC17+'Day Ahead IEX PXIL'!S17+RTM!S17</f>
        <v>0.82</v>
      </c>
      <c r="AH17" s="3">
        <f>'OA&amp;GRIDCO'!AD17+'Day Ahead IEX PXIL'!T17+RTM!T17</f>
        <v>0</v>
      </c>
      <c r="AI17" s="3">
        <f>'OA&amp;GRIDCO'!AU17+'Day Ahead IEX PXIL'!Y17+RTM!Y17</f>
        <v>110</v>
      </c>
      <c r="AJ17" s="3">
        <f>'OA&amp;GRIDCO'!AV17+'Day Ahead IEX PXIL'!Z17+RTM!Z17</f>
        <v>33</v>
      </c>
      <c r="AK17" s="3">
        <f>'OA&amp;GRIDCO'!BS17+'Day Ahead IEX PXIL'!AK17+RTM!AK17</f>
        <v>82.47</v>
      </c>
      <c r="AL17" s="3">
        <f>'OA&amp;GRIDCO'!BT17+'Day Ahead IEX PXIL'!AL17+RTM!AL17</f>
        <v>0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47.2</v>
      </c>
      <c r="AR17" s="3">
        <f>'OA&amp;GRIDCO'!CP17+'Day Ahead IEX PXIL'!AX17+RTM!AX17</f>
        <v>14.5</v>
      </c>
      <c r="AS17" s="3">
        <f>'OA&amp;GRIDCO'!DA17+'Day Ahead IEX PXIL'!BC17+RTM!BC17</f>
        <v>329.77713402061858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508.24278350515465</v>
      </c>
      <c r="BD17" s="3">
        <f>'OA&amp;GRIDCO'!ER17+'Day Ahead IEX PXIL'!CB17+RTM!CB17</f>
        <v>54.897500000000001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1.2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22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2.58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2.06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14</v>
      </c>
      <c r="CZ17" s="3">
        <f>'OA&amp;GRIDCO'!IH17+'Day Ahead IEX PXIL'!EJ17+RTM!ED17</f>
        <v>3.5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11.34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2.27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13.5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9.2799999999999994</v>
      </c>
      <c r="ET17" s="70">
        <f>'OA&amp;GRIDCO'!NP17+RTM!HD17+'Day Ahead IEX PXIL'!IZ17</f>
        <v>0</v>
      </c>
      <c r="EU17" s="70">
        <f>RTM!JG17</f>
        <v>1.55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1717.0912175257729</v>
      </c>
      <c r="FR17" s="1">
        <f t="shared" si="1"/>
        <v>137.04749999999999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/>
      <c r="R18" s="71"/>
      <c r="S18" s="71"/>
      <c r="T18" s="71"/>
      <c r="U18" s="71"/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>
        <v>0</v>
      </c>
      <c r="AE18" s="3">
        <f>'OA&amp;GRIDCO'!W18+'Day Ahead IEX PXIL'!M18+RTM!M18</f>
        <v>4.12</v>
      </c>
      <c r="AF18" s="3">
        <f>'OA&amp;GRIDCO'!X18+'Day Ahead IEX PXIL'!N18+RTM!N18</f>
        <v>0</v>
      </c>
      <c r="AG18" s="3">
        <f>'OA&amp;GRIDCO'!AC18+'Day Ahead IEX PXIL'!S18+RTM!S18</f>
        <v>0.82</v>
      </c>
      <c r="AH18" s="3">
        <f>'OA&amp;GRIDCO'!AD18+'Day Ahead IEX PXIL'!T18+RTM!T18</f>
        <v>0</v>
      </c>
      <c r="AI18" s="3">
        <f>'OA&amp;GRIDCO'!AU18+'Day Ahead IEX PXIL'!Y18+RTM!Y18</f>
        <v>110</v>
      </c>
      <c r="AJ18" s="3">
        <f>'OA&amp;GRIDCO'!AV18+'Day Ahead IEX PXIL'!Z18+RTM!Z18</f>
        <v>33</v>
      </c>
      <c r="AK18" s="3">
        <f>'OA&amp;GRIDCO'!BS18+'Day Ahead IEX PXIL'!AK18+RTM!AK18</f>
        <v>113.4</v>
      </c>
      <c r="AL18" s="3">
        <f>'OA&amp;GRIDCO'!BT18+'Day Ahead IEX PXIL'!AL18+RTM!AL18</f>
        <v>0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47.2</v>
      </c>
      <c r="AR18" s="3">
        <f>'OA&amp;GRIDCO'!CP18+'Day Ahead IEX PXIL'!AX18+RTM!AX18</f>
        <v>14.5</v>
      </c>
      <c r="AS18" s="3">
        <f>'OA&amp;GRIDCO'!DA18+'Day Ahead IEX PXIL'!BC18+RTM!BC18</f>
        <v>329.77713402061858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508.24278350515465</v>
      </c>
      <c r="BD18" s="3">
        <f>'OA&amp;GRIDCO'!ER18+'Day Ahead IEX PXIL'!CB18+RTM!CB18</f>
        <v>54.897500000000001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1.2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22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2.58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2.06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14</v>
      </c>
      <c r="CZ18" s="3">
        <f>'OA&amp;GRIDCO'!IH18+'Day Ahead IEX PXIL'!EJ18+RTM!ED18</f>
        <v>3.5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11.34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2.27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13.5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9.2799999999999994</v>
      </c>
      <c r="ET18" s="70">
        <f>'OA&amp;GRIDCO'!NP18+RTM!HD18+'Day Ahead IEX PXIL'!IZ18</f>
        <v>0</v>
      </c>
      <c r="EU18" s="70">
        <f>RTM!JG18</f>
        <v>1.55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1748.0212175257732</v>
      </c>
      <c r="FR18" s="1">
        <f t="shared" si="1"/>
        <v>137.04749999999999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/>
      <c r="R19" s="71"/>
      <c r="S19" s="71"/>
      <c r="T19" s="71"/>
      <c r="U19" s="71"/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>
        <v>0</v>
      </c>
      <c r="AE19" s="3">
        <f>'OA&amp;GRIDCO'!W19+'Day Ahead IEX PXIL'!M19+RTM!M19</f>
        <v>4.12</v>
      </c>
      <c r="AF19" s="3">
        <f>'OA&amp;GRIDCO'!X19+'Day Ahead IEX PXIL'!N19+RTM!N19</f>
        <v>0</v>
      </c>
      <c r="AG19" s="3">
        <f>'OA&amp;GRIDCO'!AC19+'Day Ahead IEX PXIL'!S19+RTM!S19</f>
        <v>0.82</v>
      </c>
      <c r="AH19" s="3">
        <f>'OA&amp;GRIDCO'!AD19+'Day Ahead IEX PXIL'!T19+RTM!T19</f>
        <v>0</v>
      </c>
      <c r="AI19" s="3">
        <f>'OA&amp;GRIDCO'!AU19+'Day Ahead IEX PXIL'!Y19+RTM!Y19</f>
        <v>110</v>
      </c>
      <c r="AJ19" s="3">
        <f>'OA&amp;GRIDCO'!AV19+'Day Ahead IEX PXIL'!Z19+RTM!Z19</f>
        <v>33</v>
      </c>
      <c r="AK19" s="3">
        <f>'OA&amp;GRIDCO'!BS19+'Day Ahead IEX PXIL'!AK19+RTM!AK19</f>
        <v>82.47</v>
      </c>
      <c r="AL19" s="3">
        <f>'OA&amp;GRIDCO'!BT19+'Day Ahead IEX PXIL'!AL19+RTM!AL19</f>
        <v>0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47.2</v>
      </c>
      <c r="AR19" s="3">
        <f>'OA&amp;GRIDCO'!CP19+'Day Ahead IEX PXIL'!AX19+RTM!AX19</f>
        <v>14.5</v>
      </c>
      <c r="AS19" s="3">
        <f>'OA&amp;GRIDCO'!DA19+'Day Ahead IEX PXIL'!BC19+RTM!BC19</f>
        <v>329.77713402061858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508.24278350515465</v>
      </c>
      <c r="BD19" s="3">
        <f>'OA&amp;GRIDCO'!ER19+'Day Ahead IEX PXIL'!CB19+RTM!CB19</f>
        <v>54.897500000000001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1.2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22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2.58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2.06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14</v>
      </c>
      <c r="CZ19" s="3">
        <f>'OA&amp;GRIDCO'!IH19+'Day Ahead IEX PXIL'!EJ19+RTM!ED19</f>
        <v>3.5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12.370000000000001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2.27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13.5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1.55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1708.8412175257729</v>
      </c>
      <c r="FR19" s="1">
        <f t="shared" si="1"/>
        <v>137.04749999999999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/>
      <c r="R20" s="71"/>
      <c r="S20" s="71"/>
      <c r="T20" s="71"/>
      <c r="U20" s="71"/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>
        <v>0</v>
      </c>
      <c r="AE20" s="3">
        <f>'OA&amp;GRIDCO'!W20+'Day Ahead IEX PXIL'!M20+RTM!M20</f>
        <v>4.12</v>
      </c>
      <c r="AF20" s="3">
        <f>'OA&amp;GRIDCO'!X20+'Day Ahead IEX PXIL'!N20+RTM!N20</f>
        <v>0</v>
      </c>
      <c r="AG20" s="3">
        <f>'OA&amp;GRIDCO'!AC20+'Day Ahead IEX PXIL'!S20+RTM!S20</f>
        <v>0.82</v>
      </c>
      <c r="AH20" s="3">
        <f>'OA&amp;GRIDCO'!AD20+'Day Ahead IEX PXIL'!T20+RTM!T20</f>
        <v>0</v>
      </c>
      <c r="AI20" s="3">
        <f>'OA&amp;GRIDCO'!AU20+'Day Ahead IEX PXIL'!Y20+RTM!Y20</f>
        <v>110</v>
      </c>
      <c r="AJ20" s="3">
        <f>'OA&amp;GRIDCO'!AV20+'Day Ahead IEX PXIL'!Z20+RTM!Z20</f>
        <v>33</v>
      </c>
      <c r="AK20" s="3">
        <f>'OA&amp;GRIDCO'!BS20+'Day Ahead IEX PXIL'!AK20+RTM!AK20</f>
        <v>25.77</v>
      </c>
      <c r="AL20" s="3">
        <f>'OA&amp;GRIDCO'!BT20+'Day Ahead IEX PXIL'!AL20+RTM!AL20</f>
        <v>0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47.2</v>
      </c>
      <c r="AR20" s="3">
        <f>'OA&amp;GRIDCO'!CP20+'Day Ahead IEX PXIL'!AX20+RTM!AX20</f>
        <v>14.5</v>
      </c>
      <c r="AS20" s="3">
        <f>'OA&amp;GRIDCO'!DA20+'Day Ahead IEX PXIL'!BC20+RTM!BC20</f>
        <v>329.77713402061858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508.24278350515465</v>
      </c>
      <c r="BD20" s="3">
        <f>'OA&amp;GRIDCO'!ER20+'Day Ahead IEX PXIL'!CB20+RTM!CB20</f>
        <v>54.897500000000001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1.2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22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2.58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2.06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14</v>
      </c>
      <c r="CZ20" s="3">
        <f>'OA&amp;GRIDCO'!IH20+'Day Ahead IEX PXIL'!EJ20+RTM!ED20</f>
        <v>3.5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12.370000000000001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2.27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13.5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6.19</v>
      </c>
      <c r="ET20" s="70">
        <f>'OA&amp;GRIDCO'!NP20+RTM!HD20+'Day Ahead IEX PXIL'!IZ20</f>
        <v>0</v>
      </c>
      <c r="EU20" s="70">
        <f>RTM!JG20</f>
        <v>1.55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1658.3312175257731</v>
      </c>
      <c r="FR20" s="1">
        <f t="shared" si="1"/>
        <v>137.04749999999999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/>
      <c r="R21" s="71"/>
      <c r="S21" s="71"/>
      <c r="T21" s="71"/>
      <c r="U21" s="71"/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>
        <v>0</v>
      </c>
      <c r="AE21" s="3">
        <f>'OA&amp;GRIDCO'!W21+'Day Ahead IEX PXIL'!M21+RTM!M21</f>
        <v>4.12</v>
      </c>
      <c r="AF21" s="3">
        <f>'OA&amp;GRIDCO'!X21+'Day Ahead IEX PXIL'!N21+RTM!N21</f>
        <v>0</v>
      </c>
      <c r="AG21" s="3">
        <f>'OA&amp;GRIDCO'!AC21+'Day Ahead IEX PXIL'!S21+RTM!S21</f>
        <v>0.82</v>
      </c>
      <c r="AH21" s="3">
        <f>'OA&amp;GRIDCO'!AD21+'Day Ahead IEX PXIL'!T21+RTM!T21</f>
        <v>0</v>
      </c>
      <c r="AI21" s="3">
        <f>'OA&amp;GRIDCO'!AU21+'Day Ahead IEX PXIL'!Y21+RTM!Y21</f>
        <v>110</v>
      </c>
      <c r="AJ21" s="3">
        <f>'OA&amp;GRIDCO'!AV21+'Day Ahead IEX PXIL'!Z21+RTM!Z21</f>
        <v>33</v>
      </c>
      <c r="AK21" s="3">
        <f>'OA&amp;GRIDCO'!BS21+'Day Ahead IEX PXIL'!AK21+RTM!AK21</f>
        <v>82.47</v>
      </c>
      <c r="AL21" s="3">
        <f>'OA&amp;GRIDCO'!BT21+'Day Ahead IEX PXIL'!AL21+RTM!AL21</f>
        <v>0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47.2</v>
      </c>
      <c r="AR21" s="3">
        <f>'OA&amp;GRIDCO'!CP21+'Day Ahead IEX PXIL'!AX21+RTM!AX21</f>
        <v>14.5</v>
      </c>
      <c r="AS21" s="3">
        <f>'OA&amp;GRIDCO'!DA21+'Day Ahead IEX PXIL'!BC21+RTM!BC21</f>
        <v>329.77713402061858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518.55278350515459</v>
      </c>
      <c r="BD21" s="3">
        <f>'OA&amp;GRIDCO'!ER21+'Day Ahead IEX PXIL'!CB21+RTM!CB21</f>
        <v>54.897500000000001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1.2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22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2.58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2.06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14</v>
      </c>
      <c r="CZ21" s="3">
        <f>'OA&amp;GRIDCO'!IH21+'Day Ahead IEX PXIL'!EJ21+RTM!ED21</f>
        <v>3.5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12.370000000000001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2.27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13.5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6.19</v>
      </c>
      <c r="ET21" s="70">
        <f>'OA&amp;GRIDCO'!NP21+RTM!HD21+'Day Ahead IEX PXIL'!IZ21</f>
        <v>0</v>
      </c>
      <c r="EU21" s="70">
        <f>RTM!JG21</f>
        <v>1.67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1725.461217525773</v>
      </c>
      <c r="FR21" s="1">
        <f t="shared" si="1"/>
        <v>137.04749999999999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/>
      <c r="R22" s="71"/>
      <c r="S22" s="71"/>
      <c r="T22" s="71"/>
      <c r="U22" s="71"/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>
        <v>0</v>
      </c>
      <c r="AE22" s="3">
        <f>'OA&amp;GRIDCO'!W22+'Day Ahead IEX PXIL'!M22+RTM!M22</f>
        <v>4.12</v>
      </c>
      <c r="AF22" s="3">
        <f>'OA&amp;GRIDCO'!X22+'Day Ahead IEX PXIL'!N22+RTM!N22</f>
        <v>0</v>
      </c>
      <c r="AG22" s="3">
        <f>'OA&amp;GRIDCO'!AC22+'Day Ahead IEX PXIL'!S22+RTM!S22</f>
        <v>0.82</v>
      </c>
      <c r="AH22" s="3">
        <f>'OA&amp;GRIDCO'!AD22+'Day Ahead IEX PXIL'!T22+RTM!T22</f>
        <v>0</v>
      </c>
      <c r="AI22" s="3">
        <f>'OA&amp;GRIDCO'!AU22+'Day Ahead IEX PXIL'!Y22+RTM!Y22</f>
        <v>110</v>
      </c>
      <c r="AJ22" s="3">
        <f>'OA&amp;GRIDCO'!AV22+'Day Ahead IEX PXIL'!Z22+RTM!Z22</f>
        <v>33</v>
      </c>
      <c r="AK22" s="3">
        <f>'OA&amp;GRIDCO'!BS22+'Day Ahead IEX PXIL'!AK22+RTM!AK22</f>
        <v>25.77</v>
      </c>
      <c r="AL22" s="3">
        <f>'OA&amp;GRIDCO'!BT22+'Day Ahead IEX PXIL'!AL22+RTM!AL22</f>
        <v>0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47.2</v>
      </c>
      <c r="AR22" s="3">
        <f>'OA&amp;GRIDCO'!CP22+'Day Ahead IEX PXIL'!AX22+RTM!AX22</f>
        <v>14.5</v>
      </c>
      <c r="AS22" s="3">
        <f>'OA&amp;GRIDCO'!DA22+'Day Ahead IEX PXIL'!BC22+RTM!BC22</f>
        <v>329.77713402061858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518.55278350515459</v>
      </c>
      <c r="BD22" s="3">
        <f>'OA&amp;GRIDCO'!ER22+'Day Ahead IEX PXIL'!CB22+RTM!CB22</f>
        <v>54.897500000000001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1.2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22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2.58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2.06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14</v>
      </c>
      <c r="CZ22" s="3">
        <f>'OA&amp;GRIDCO'!IH22+'Day Ahead IEX PXIL'!EJ22+RTM!ED22</f>
        <v>3.5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12.370000000000001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2.27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13.5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6.19</v>
      </c>
      <c r="ET22" s="70">
        <f>'OA&amp;GRIDCO'!NP22+RTM!HD22+'Day Ahead IEX PXIL'!IZ22</f>
        <v>0</v>
      </c>
      <c r="EU22" s="70">
        <f>RTM!JG22</f>
        <v>1.67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1668.7612175257732</v>
      </c>
      <c r="FR22" s="1">
        <f t="shared" si="1"/>
        <v>137.04749999999999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/>
      <c r="R23" s="71"/>
      <c r="S23" s="71"/>
      <c r="T23" s="71"/>
      <c r="U23" s="71"/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>
        <v>0</v>
      </c>
      <c r="AE23" s="3">
        <f>'OA&amp;GRIDCO'!W23+'Day Ahead IEX PXIL'!M23+RTM!M23</f>
        <v>4.12</v>
      </c>
      <c r="AF23" s="3">
        <f>'OA&amp;GRIDCO'!X23+'Day Ahead IEX PXIL'!N23+RTM!N23</f>
        <v>0</v>
      </c>
      <c r="AG23" s="3">
        <f>'OA&amp;GRIDCO'!AC23+'Day Ahead IEX PXIL'!S23+RTM!S23</f>
        <v>0.82</v>
      </c>
      <c r="AH23" s="3">
        <f>'OA&amp;GRIDCO'!AD23+'Day Ahead IEX PXIL'!T23+RTM!T23</f>
        <v>0</v>
      </c>
      <c r="AI23" s="3">
        <f>'OA&amp;GRIDCO'!AU23+'Day Ahead IEX PXIL'!Y23+RTM!Y23</f>
        <v>110</v>
      </c>
      <c r="AJ23" s="3">
        <f>'OA&amp;GRIDCO'!AV23+'Day Ahead IEX PXIL'!Z23+RTM!Z23</f>
        <v>33</v>
      </c>
      <c r="AK23" s="3">
        <f>'OA&amp;GRIDCO'!BS23+'Day Ahead IEX PXIL'!AK23+RTM!AK23</f>
        <v>36.08</v>
      </c>
      <c r="AL23" s="3">
        <f>'OA&amp;GRIDCO'!BT23+'Day Ahead IEX PXIL'!AL23+RTM!AL23</f>
        <v>0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47.2</v>
      </c>
      <c r="AR23" s="3">
        <f>'OA&amp;GRIDCO'!CP23+'Day Ahead IEX PXIL'!AX23+RTM!AX23</f>
        <v>14.5</v>
      </c>
      <c r="AS23" s="3">
        <f>'OA&amp;GRIDCO'!DA23+'Day Ahead IEX PXIL'!BC23+RTM!BC23</f>
        <v>329.77713402061858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518.55278350515459</v>
      </c>
      <c r="BD23" s="3">
        <f>'OA&amp;GRIDCO'!ER23+'Day Ahead IEX PXIL'!CB23+RTM!CB23</f>
        <v>54.897500000000001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1.2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22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2.58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2.06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14</v>
      </c>
      <c r="CZ23" s="3">
        <f>'OA&amp;GRIDCO'!IH23+'Day Ahead IEX PXIL'!EJ23+RTM!ED23</f>
        <v>3.5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12.370000000000001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2.27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13.5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6.19</v>
      </c>
      <c r="ET23" s="70">
        <f>'OA&amp;GRIDCO'!NP23+RTM!HD23+'Day Ahead IEX PXIL'!IZ23</f>
        <v>0</v>
      </c>
      <c r="EU23" s="70">
        <f>RTM!JG23</f>
        <v>1.67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1679.0712175257731</v>
      </c>
      <c r="FR23" s="1">
        <f t="shared" si="1"/>
        <v>137.04749999999999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/>
      <c r="R24" s="71"/>
      <c r="S24" s="71"/>
      <c r="T24" s="71"/>
      <c r="U24" s="71"/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>
        <v>0</v>
      </c>
      <c r="AE24" s="3">
        <f>'OA&amp;GRIDCO'!W24+'Day Ahead IEX PXIL'!M24+RTM!M24</f>
        <v>4.12</v>
      </c>
      <c r="AF24" s="3">
        <f>'OA&amp;GRIDCO'!X24+'Day Ahead IEX PXIL'!N24+RTM!N24</f>
        <v>0</v>
      </c>
      <c r="AG24" s="3">
        <f>'OA&amp;GRIDCO'!AC24+'Day Ahead IEX PXIL'!S24+RTM!S24</f>
        <v>0.82</v>
      </c>
      <c r="AH24" s="3">
        <f>'OA&amp;GRIDCO'!AD24+'Day Ahead IEX PXIL'!T24+RTM!T24</f>
        <v>0</v>
      </c>
      <c r="AI24" s="3">
        <f>'OA&amp;GRIDCO'!AU24+'Day Ahead IEX PXIL'!Y24+RTM!Y24</f>
        <v>110</v>
      </c>
      <c r="AJ24" s="3">
        <f>'OA&amp;GRIDCO'!AV24+'Day Ahead IEX PXIL'!Z24+RTM!Z24</f>
        <v>33</v>
      </c>
      <c r="AK24" s="3">
        <f>'OA&amp;GRIDCO'!BS24+'Day Ahead IEX PXIL'!AK24+RTM!AK24</f>
        <v>108.25</v>
      </c>
      <c r="AL24" s="3">
        <f>'OA&amp;GRIDCO'!BT24+'Day Ahead IEX PXIL'!AL24+RTM!AL24</f>
        <v>0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47.2</v>
      </c>
      <c r="AR24" s="3">
        <f>'OA&amp;GRIDCO'!CP24+'Day Ahead IEX PXIL'!AX24+RTM!AX24</f>
        <v>14.5</v>
      </c>
      <c r="AS24" s="3">
        <f>'OA&amp;GRIDCO'!DA24+'Day Ahead IEX PXIL'!BC24+RTM!BC24</f>
        <v>329.77713402061858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518.55278350515459</v>
      </c>
      <c r="BD24" s="3">
        <f>'OA&amp;GRIDCO'!ER24+'Day Ahead IEX PXIL'!CB24+RTM!CB24</f>
        <v>54.897500000000001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1.2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22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2.58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2.06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14</v>
      </c>
      <c r="CZ24" s="3">
        <f>'OA&amp;GRIDCO'!IH24+'Day Ahead IEX PXIL'!EJ24+RTM!ED24</f>
        <v>3.5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12.370000000000001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2.27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13.5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6.19</v>
      </c>
      <c r="ET24" s="70">
        <f>'OA&amp;GRIDCO'!NP24+RTM!HD24+'Day Ahead IEX PXIL'!IZ24</f>
        <v>0</v>
      </c>
      <c r="EU24" s="70">
        <f>RTM!JG24</f>
        <v>1.67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1751.2412175257732</v>
      </c>
      <c r="FR24" s="1">
        <f t="shared" si="1"/>
        <v>137.04749999999999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/>
      <c r="R25" s="71"/>
      <c r="S25" s="71"/>
      <c r="T25" s="71"/>
      <c r="U25" s="71"/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>
        <v>0</v>
      </c>
      <c r="AE25" s="3">
        <f>'OA&amp;GRIDCO'!W25+'Day Ahead IEX PXIL'!M25+RTM!M25</f>
        <v>4.12</v>
      </c>
      <c r="AF25" s="3">
        <f>'OA&amp;GRIDCO'!X25+'Day Ahead IEX PXIL'!N25+RTM!N25</f>
        <v>0</v>
      </c>
      <c r="AG25" s="3">
        <f>'OA&amp;GRIDCO'!AC25+'Day Ahead IEX PXIL'!S25+RTM!S25</f>
        <v>0.82</v>
      </c>
      <c r="AH25" s="3">
        <f>'OA&amp;GRIDCO'!AD25+'Day Ahead IEX PXIL'!T25+RTM!T25</f>
        <v>0</v>
      </c>
      <c r="AI25" s="3">
        <f>'OA&amp;GRIDCO'!AU25+'Day Ahead IEX PXIL'!Y25+RTM!Y25</f>
        <v>110</v>
      </c>
      <c r="AJ25" s="3">
        <f>'OA&amp;GRIDCO'!AV25+'Day Ahead IEX PXIL'!Z25+RTM!Z25</f>
        <v>33</v>
      </c>
      <c r="AK25" s="3">
        <f>'OA&amp;GRIDCO'!BS25+'Day Ahead IEX PXIL'!AK25+RTM!AK25</f>
        <v>51.55</v>
      </c>
      <c r="AL25" s="3">
        <f>'OA&amp;GRIDCO'!BT25+'Day Ahead IEX PXIL'!AL25+RTM!AL25</f>
        <v>0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47.2</v>
      </c>
      <c r="AR25" s="3">
        <f>'OA&amp;GRIDCO'!CP25+'Day Ahead IEX PXIL'!AX25+RTM!AX25</f>
        <v>14.5</v>
      </c>
      <c r="AS25" s="3">
        <f>'OA&amp;GRIDCO'!DA25+'Day Ahead IEX PXIL'!BC25+RTM!BC25</f>
        <v>329.77713402061858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518.55278350515459</v>
      </c>
      <c r="BD25" s="3">
        <f>'OA&amp;GRIDCO'!ER25+'Day Ahead IEX PXIL'!CB25+RTM!CB25</f>
        <v>54.897500000000001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1.2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22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2.58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2.06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14</v>
      </c>
      <c r="CZ25" s="3">
        <f>'OA&amp;GRIDCO'!IH25+'Day Ahead IEX PXIL'!EJ25+RTM!ED25</f>
        <v>3.5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12.370000000000001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2.27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13.5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6.19</v>
      </c>
      <c r="ET25" s="70">
        <f>'OA&amp;GRIDCO'!NP25+RTM!HD25+'Day Ahead IEX PXIL'!IZ25</f>
        <v>0</v>
      </c>
      <c r="EU25" s="70">
        <f>RTM!JG25</f>
        <v>1.67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1694.5412175257729</v>
      </c>
      <c r="FR25" s="1">
        <f t="shared" si="1"/>
        <v>137.04749999999999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/>
      <c r="R26" s="71"/>
      <c r="S26" s="71"/>
      <c r="T26" s="71"/>
      <c r="U26" s="71"/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>
        <v>0</v>
      </c>
      <c r="AE26" s="3">
        <f>'OA&amp;GRIDCO'!W26+'Day Ahead IEX PXIL'!M26+RTM!M26</f>
        <v>4.12</v>
      </c>
      <c r="AF26" s="3">
        <f>'OA&amp;GRIDCO'!X26+'Day Ahead IEX PXIL'!N26+RTM!N26</f>
        <v>0</v>
      </c>
      <c r="AG26" s="3">
        <f>'OA&amp;GRIDCO'!AC26+'Day Ahead IEX PXIL'!S26+RTM!S26</f>
        <v>0.82</v>
      </c>
      <c r="AH26" s="3">
        <f>'OA&amp;GRIDCO'!AD26+'Day Ahead IEX PXIL'!T26+RTM!T26</f>
        <v>0</v>
      </c>
      <c r="AI26" s="3">
        <f>'OA&amp;GRIDCO'!AU26+'Day Ahead IEX PXIL'!Y26+RTM!Y26</f>
        <v>110</v>
      </c>
      <c r="AJ26" s="3">
        <f>'OA&amp;GRIDCO'!AV26+'Day Ahead IEX PXIL'!Z26+RTM!Z26</f>
        <v>33</v>
      </c>
      <c r="AK26" s="3">
        <f>'OA&amp;GRIDCO'!BS26+'Day Ahead IEX PXIL'!AK26+RTM!AK26</f>
        <v>25.77</v>
      </c>
      <c r="AL26" s="3">
        <f>'OA&amp;GRIDCO'!BT26+'Day Ahead IEX PXIL'!AL26+RTM!AL26</f>
        <v>0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47.2</v>
      </c>
      <c r="AR26" s="3">
        <f>'OA&amp;GRIDCO'!CP26+'Day Ahead IEX PXIL'!AX26+RTM!AX26</f>
        <v>14.5</v>
      </c>
      <c r="AS26" s="3">
        <f>'OA&amp;GRIDCO'!DA26+'Day Ahead IEX PXIL'!BC26+RTM!BC26</f>
        <v>329.77713402061858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518.55278350515459</v>
      </c>
      <c r="BD26" s="3">
        <f>'OA&amp;GRIDCO'!ER26+'Day Ahead IEX PXIL'!CB26+RTM!CB26</f>
        <v>54.897500000000001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1.2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22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2.58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2.06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14</v>
      </c>
      <c r="CZ26" s="3">
        <f>'OA&amp;GRIDCO'!IH26+'Day Ahead IEX PXIL'!EJ26+RTM!ED26</f>
        <v>3.5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12.370000000000001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2.27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13.5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6.19</v>
      </c>
      <c r="ET26" s="70">
        <f>'OA&amp;GRIDCO'!NP26+RTM!HD26+'Day Ahead IEX PXIL'!IZ26</f>
        <v>0</v>
      </c>
      <c r="EU26" s="70">
        <f>RTM!JG26</f>
        <v>1.67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1668.7612175257732</v>
      </c>
      <c r="FR26" s="1">
        <f t="shared" si="1"/>
        <v>137.04749999999999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/>
      <c r="R27" s="71"/>
      <c r="S27" s="71"/>
      <c r="T27" s="71"/>
      <c r="U27" s="71"/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>
        <v>0</v>
      </c>
      <c r="AE27" s="3">
        <f>'OA&amp;GRIDCO'!W27+'Day Ahead IEX PXIL'!M27+RTM!M27</f>
        <v>4.12</v>
      </c>
      <c r="AF27" s="3">
        <f>'OA&amp;GRIDCO'!X27+'Day Ahead IEX PXIL'!N27+RTM!N27</f>
        <v>0</v>
      </c>
      <c r="AG27" s="3">
        <f>'OA&amp;GRIDCO'!AC27+'Day Ahead IEX PXIL'!S27+RTM!S27</f>
        <v>0.82</v>
      </c>
      <c r="AH27" s="3">
        <f>'OA&amp;GRIDCO'!AD27+'Day Ahead IEX PXIL'!T27+RTM!T27</f>
        <v>0</v>
      </c>
      <c r="AI27" s="3">
        <f>'OA&amp;GRIDCO'!AU27+'Day Ahead IEX PXIL'!Y27+RTM!Y27</f>
        <v>110</v>
      </c>
      <c r="AJ27" s="3">
        <f>'OA&amp;GRIDCO'!AV27+'Day Ahead IEX PXIL'!Z27+RTM!Z27</f>
        <v>33</v>
      </c>
      <c r="AK27" s="3">
        <f>'OA&amp;GRIDCO'!BS27+'Day Ahead IEX PXIL'!AK27+RTM!AK27</f>
        <v>51.55</v>
      </c>
      <c r="AL27" s="3">
        <f>'OA&amp;GRIDCO'!BT27+'Day Ahead IEX PXIL'!AL27+RTM!AL27</f>
        <v>0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47.2</v>
      </c>
      <c r="AR27" s="3">
        <f>'OA&amp;GRIDCO'!CP27+'Day Ahead IEX PXIL'!AX27+RTM!AX27</f>
        <v>14.5</v>
      </c>
      <c r="AS27" s="3">
        <f>'OA&amp;GRIDCO'!DA27+'Day Ahead IEX PXIL'!BC27+RTM!BC27</f>
        <v>329.77713402061858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518.55278350515459</v>
      </c>
      <c r="BD27" s="3">
        <f>'OA&amp;GRIDCO'!ER27+'Day Ahead IEX PXIL'!CB27+RTM!CB27</f>
        <v>54.897500000000001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1.2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22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2.58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2.06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14</v>
      </c>
      <c r="CZ27" s="3">
        <f>'OA&amp;GRIDCO'!IH27+'Day Ahead IEX PXIL'!EJ27+RTM!ED27</f>
        <v>3.5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12.370000000000001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2.27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13.5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5.15</v>
      </c>
      <c r="ET27" s="70">
        <f>'OA&amp;GRIDCO'!NP27+RTM!HD27+'Day Ahead IEX PXIL'!IZ27</f>
        <v>0</v>
      </c>
      <c r="EU27" s="70">
        <f>RTM!JG27</f>
        <v>1.67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1693.501217525773</v>
      </c>
      <c r="FR27" s="1">
        <f t="shared" si="1"/>
        <v>137.04749999999999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/>
      <c r="R28" s="71"/>
      <c r="S28" s="71"/>
      <c r="T28" s="71"/>
      <c r="U28" s="71"/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>
        <v>0</v>
      </c>
      <c r="AE28" s="3">
        <f>'OA&amp;GRIDCO'!W28+'Day Ahead IEX PXIL'!M28+RTM!M28</f>
        <v>4.12</v>
      </c>
      <c r="AF28" s="3">
        <f>'OA&amp;GRIDCO'!X28+'Day Ahead IEX PXIL'!N28+RTM!N28</f>
        <v>0</v>
      </c>
      <c r="AG28" s="3">
        <f>'OA&amp;GRIDCO'!AC28+'Day Ahead IEX PXIL'!S28+RTM!S28</f>
        <v>0.82</v>
      </c>
      <c r="AH28" s="3">
        <f>'OA&amp;GRIDCO'!AD28+'Day Ahead IEX PXIL'!T28+RTM!T28</f>
        <v>0</v>
      </c>
      <c r="AI28" s="3">
        <f>'OA&amp;GRIDCO'!AU28+'Day Ahead IEX PXIL'!Y28+RTM!Y28</f>
        <v>110</v>
      </c>
      <c r="AJ28" s="3">
        <f>'OA&amp;GRIDCO'!AV28+'Day Ahead IEX PXIL'!Z28+RTM!Z28</f>
        <v>33</v>
      </c>
      <c r="AK28" s="3">
        <f>'OA&amp;GRIDCO'!BS28+'Day Ahead IEX PXIL'!AK28+RTM!AK28</f>
        <v>41.24</v>
      </c>
      <c r="AL28" s="3">
        <f>'OA&amp;GRIDCO'!BT28+'Day Ahead IEX PXIL'!AL28+RTM!AL28</f>
        <v>0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47.2</v>
      </c>
      <c r="AR28" s="3">
        <f>'OA&amp;GRIDCO'!CP28+'Day Ahead IEX PXIL'!AX28+RTM!AX28</f>
        <v>14.5</v>
      </c>
      <c r="AS28" s="3">
        <f>'OA&amp;GRIDCO'!DA28+'Day Ahead IEX PXIL'!BC28+RTM!BC28</f>
        <v>329.77713402061858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518.55278350515459</v>
      </c>
      <c r="BD28" s="3">
        <f>'OA&amp;GRIDCO'!ER28+'Day Ahead IEX PXIL'!CB28+RTM!CB28</f>
        <v>54.897500000000001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1.2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22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2.58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2.06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14</v>
      </c>
      <c r="CZ28" s="3">
        <f>'OA&amp;GRIDCO'!IH28+'Day Ahead IEX PXIL'!EJ28+RTM!ED28</f>
        <v>3.5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12.370000000000001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2.27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13.5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5.15</v>
      </c>
      <c r="ET28" s="70">
        <f>'OA&amp;GRIDCO'!NP28+RTM!HD28+'Day Ahead IEX PXIL'!IZ28</f>
        <v>0</v>
      </c>
      <c r="EU28" s="70">
        <f>RTM!JG28</f>
        <v>1.67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1683.191217525773</v>
      </c>
      <c r="FR28" s="1">
        <f t="shared" si="1"/>
        <v>137.04749999999999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/>
      <c r="R29" s="71"/>
      <c r="S29" s="71"/>
      <c r="T29" s="71"/>
      <c r="U29" s="71"/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>
        <v>0</v>
      </c>
      <c r="AE29" s="3">
        <f>'OA&amp;GRIDCO'!W29+'Day Ahead IEX PXIL'!M29+RTM!M29</f>
        <v>4.12</v>
      </c>
      <c r="AF29" s="3">
        <f>'OA&amp;GRIDCO'!X29+'Day Ahead IEX PXIL'!N29+RTM!N29</f>
        <v>0</v>
      </c>
      <c r="AG29" s="3">
        <f>'OA&amp;GRIDCO'!AC29+'Day Ahead IEX PXIL'!S29+RTM!S29</f>
        <v>0.82</v>
      </c>
      <c r="AH29" s="3">
        <f>'OA&amp;GRIDCO'!AD29+'Day Ahead IEX PXIL'!T29+RTM!T29</f>
        <v>0</v>
      </c>
      <c r="AI29" s="3">
        <f>'OA&amp;GRIDCO'!AU29+'Day Ahead IEX PXIL'!Y29+RTM!Y29</f>
        <v>110</v>
      </c>
      <c r="AJ29" s="3">
        <f>'OA&amp;GRIDCO'!AV29+'Day Ahead IEX PXIL'!Z29+RTM!Z29</f>
        <v>33</v>
      </c>
      <c r="AK29" s="3">
        <f>'OA&amp;GRIDCO'!BS29+'Day Ahead IEX PXIL'!AK29+RTM!AK29</f>
        <v>15.46</v>
      </c>
      <c r="AL29" s="3">
        <f>'OA&amp;GRIDCO'!BT29+'Day Ahead IEX PXIL'!AL29+RTM!AL29</f>
        <v>0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47.2</v>
      </c>
      <c r="AR29" s="3">
        <f>'OA&amp;GRIDCO'!CP29+'Day Ahead IEX PXIL'!AX29+RTM!AX29</f>
        <v>14.5</v>
      </c>
      <c r="AS29" s="3">
        <f>'OA&amp;GRIDCO'!DA29+'Day Ahead IEX PXIL'!BC29+RTM!BC29</f>
        <v>329.77713402061858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518.55278350515459</v>
      </c>
      <c r="BD29" s="3">
        <f>'OA&amp;GRIDCO'!ER29+'Day Ahead IEX PXIL'!CB29+RTM!CB29</f>
        <v>54.897500000000001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1.2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22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2.58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2.06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14</v>
      </c>
      <c r="CZ29" s="3">
        <f>'OA&amp;GRIDCO'!IH29+'Day Ahead IEX PXIL'!EJ29+RTM!ED29</f>
        <v>3.5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12.370000000000001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2.27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13.5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5.15</v>
      </c>
      <c r="ET29" s="70">
        <f>'OA&amp;GRIDCO'!NP29+RTM!HD29+'Day Ahead IEX PXIL'!IZ29</f>
        <v>0</v>
      </c>
      <c r="EU29" s="70">
        <f>RTM!JG29</f>
        <v>1.77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1657.5112175257732</v>
      </c>
      <c r="FR29" s="1">
        <f t="shared" si="1"/>
        <v>137.04749999999999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/>
      <c r="R30" s="71"/>
      <c r="S30" s="71"/>
      <c r="T30" s="71"/>
      <c r="U30" s="71"/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>
        <v>0</v>
      </c>
      <c r="AE30" s="3">
        <f>'OA&amp;GRIDCO'!W30+'Day Ahead IEX PXIL'!M30+RTM!M30</f>
        <v>4.12</v>
      </c>
      <c r="AF30" s="3">
        <f>'OA&amp;GRIDCO'!X30+'Day Ahead IEX PXIL'!N30+RTM!N30</f>
        <v>0</v>
      </c>
      <c r="AG30" s="3">
        <f>'OA&amp;GRIDCO'!AC30+'Day Ahead IEX PXIL'!S30+RTM!S30</f>
        <v>0.82</v>
      </c>
      <c r="AH30" s="3">
        <f>'OA&amp;GRIDCO'!AD30+'Day Ahead IEX PXIL'!T30+RTM!T30</f>
        <v>0</v>
      </c>
      <c r="AI30" s="3">
        <f>'OA&amp;GRIDCO'!AU30+'Day Ahead IEX PXIL'!Y30+RTM!Y30</f>
        <v>110</v>
      </c>
      <c r="AJ30" s="3">
        <f>'OA&amp;GRIDCO'!AV30+'Day Ahead IEX PXIL'!Z30+RTM!Z30</f>
        <v>33</v>
      </c>
      <c r="AK30" s="3">
        <f>'OA&amp;GRIDCO'!BS30+'Day Ahead IEX PXIL'!AK30+RTM!AK30</f>
        <v>36.08</v>
      </c>
      <c r="AL30" s="3">
        <f>'OA&amp;GRIDCO'!BT30+'Day Ahead IEX PXIL'!AL30+RTM!AL30</f>
        <v>0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47.2</v>
      </c>
      <c r="AR30" s="3">
        <f>'OA&amp;GRIDCO'!CP30+'Day Ahead IEX PXIL'!AX30+RTM!AX30</f>
        <v>14.5</v>
      </c>
      <c r="AS30" s="3">
        <f>'OA&amp;GRIDCO'!DA30+'Day Ahead IEX PXIL'!BC30+RTM!BC30</f>
        <v>329.77713402061858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518.55278350515459</v>
      </c>
      <c r="BD30" s="3">
        <f>'OA&amp;GRIDCO'!ER30+'Day Ahead IEX PXIL'!CB30+RTM!CB30</f>
        <v>54.897500000000001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1.2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22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2.58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2.06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14</v>
      </c>
      <c r="CZ30" s="3">
        <f>'OA&amp;GRIDCO'!IH30+'Day Ahead IEX PXIL'!EJ30+RTM!ED30</f>
        <v>3.5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12.370000000000001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2.27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13.5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5.15</v>
      </c>
      <c r="ET30" s="70">
        <f>'OA&amp;GRIDCO'!NP30+RTM!HD30+'Day Ahead IEX PXIL'!IZ30</f>
        <v>0</v>
      </c>
      <c r="EU30" s="70">
        <f>RTM!JG30</f>
        <v>1.77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1678.1312175257731</v>
      </c>
      <c r="FR30" s="1">
        <f t="shared" si="1"/>
        <v>137.04749999999999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/>
      <c r="R31" s="71"/>
      <c r="S31" s="71"/>
      <c r="T31" s="71"/>
      <c r="U31" s="71"/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>
        <v>0</v>
      </c>
      <c r="AE31" s="3">
        <f>'OA&amp;GRIDCO'!W31+'Day Ahead IEX PXIL'!M31+RTM!M31</f>
        <v>4.12</v>
      </c>
      <c r="AF31" s="3">
        <f>'OA&amp;GRIDCO'!X31+'Day Ahead IEX PXIL'!N31+RTM!N31</f>
        <v>0</v>
      </c>
      <c r="AG31" s="3">
        <f>'OA&amp;GRIDCO'!AC31+'Day Ahead IEX PXIL'!S31+RTM!S31</f>
        <v>0.82</v>
      </c>
      <c r="AH31" s="3">
        <f>'OA&amp;GRIDCO'!AD31+'Day Ahead IEX PXIL'!T31+RTM!T31</f>
        <v>0</v>
      </c>
      <c r="AI31" s="3">
        <f>'OA&amp;GRIDCO'!AU31+'Day Ahead IEX PXIL'!Y31+RTM!Y31</f>
        <v>110</v>
      </c>
      <c r="AJ31" s="3">
        <f>'OA&amp;GRIDCO'!AV31+'Day Ahead IEX PXIL'!Z31+RTM!Z31</f>
        <v>33</v>
      </c>
      <c r="AK31" s="3">
        <f>'OA&amp;GRIDCO'!BS31+'Day Ahead IEX PXIL'!AK31+RTM!AK31</f>
        <v>25.77</v>
      </c>
      <c r="AL31" s="3">
        <f>'OA&amp;GRIDCO'!BT31+'Day Ahead IEX PXIL'!AL31+RTM!AL31</f>
        <v>0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47.2</v>
      </c>
      <c r="AR31" s="3">
        <f>'OA&amp;GRIDCO'!CP31+'Day Ahead IEX PXIL'!AX31+RTM!AX31</f>
        <v>14.5</v>
      </c>
      <c r="AS31" s="3">
        <f>'OA&amp;GRIDCO'!DA31+'Day Ahead IEX PXIL'!BC31+RTM!BC31</f>
        <v>329.77713402061858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518.55278350515459</v>
      </c>
      <c r="BD31" s="3">
        <f>'OA&amp;GRIDCO'!ER31+'Day Ahead IEX PXIL'!CB31+RTM!CB31</f>
        <v>54.897500000000001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22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2.58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2.06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14</v>
      </c>
      <c r="CZ31" s="3">
        <f>'OA&amp;GRIDCO'!IH31+'Day Ahead IEX PXIL'!EJ31+RTM!ED31</f>
        <v>3.5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12.370000000000001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2.27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13.5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8.25</v>
      </c>
      <c r="ET31" s="70">
        <f>'OA&amp;GRIDCO'!NP31+RTM!HD31+'Day Ahead IEX PXIL'!IZ31</f>
        <v>0</v>
      </c>
      <c r="EU31" s="70">
        <f>RTM!JG31</f>
        <v>1.67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1670.921217525773</v>
      </c>
      <c r="FR31" s="1">
        <f t="shared" si="1"/>
        <v>137.04749999999999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/>
      <c r="R32" s="71"/>
      <c r="S32" s="71"/>
      <c r="T32" s="71"/>
      <c r="U32" s="71"/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>
        <v>0</v>
      </c>
      <c r="AE32" s="3">
        <f>'OA&amp;GRIDCO'!W32+'Day Ahead IEX PXIL'!M32+RTM!M32</f>
        <v>4.12</v>
      </c>
      <c r="AF32" s="3">
        <f>'OA&amp;GRIDCO'!X32+'Day Ahead IEX PXIL'!N32+RTM!N32</f>
        <v>0</v>
      </c>
      <c r="AG32" s="3">
        <f>'OA&amp;GRIDCO'!AC32+'Day Ahead IEX PXIL'!S32+RTM!S32</f>
        <v>0.82</v>
      </c>
      <c r="AH32" s="3">
        <f>'OA&amp;GRIDCO'!AD32+'Day Ahead IEX PXIL'!T32+RTM!T32</f>
        <v>0</v>
      </c>
      <c r="AI32" s="3">
        <f>'OA&amp;GRIDCO'!AU32+'Day Ahead IEX PXIL'!Y32+RTM!Y32</f>
        <v>110</v>
      </c>
      <c r="AJ32" s="3">
        <f>'OA&amp;GRIDCO'!AV32+'Day Ahead IEX PXIL'!Z32+RTM!Z32</f>
        <v>33</v>
      </c>
      <c r="AK32" s="3">
        <f>'OA&amp;GRIDCO'!BS32+'Day Ahead IEX PXIL'!AK32+RTM!AK32</f>
        <v>61.86</v>
      </c>
      <c r="AL32" s="3">
        <f>'OA&amp;GRIDCO'!BT32+'Day Ahead IEX PXIL'!AL32+RTM!AL32</f>
        <v>0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47.2</v>
      </c>
      <c r="AR32" s="3">
        <f>'OA&amp;GRIDCO'!CP32+'Day Ahead IEX PXIL'!AX32+RTM!AX32</f>
        <v>14.5</v>
      </c>
      <c r="AS32" s="3">
        <f>'OA&amp;GRIDCO'!DA32+'Day Ahead IEX PXIL'!BC32+RTM!BC32</f>
        <v>329.77713402061858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518.55278350515459</v>
      </c>
      <c r="BD32" s="3">
        <f>'OA&amp;GRIDCO'!ER32+'Day Ahead IEX PXIL'!CB32+RTM!CB32</f>
        <v>54.897500000000001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22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2.58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2.06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14</v>
      </c>
      <c r="CZ32" s="3">
        <f>'OA&amp;GRIDCO'!IH32+'Day Ahead IEX PXIL'!EJ32+RTM!ED32</f>
        <v>3.5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12.370000000000001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2.27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13.5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8.25</v>
      </c>
      <c r="ET32" s="70">
        <f>'OA&amp;GRIDCO'!NP32+RTM!HD32+'Day Ahead IEX PXIL'!IZ32</f>
        <v>0</v>
      </c>
      <c r="EU32" s="70">
        <f>RTM!JG32</f>
        <v>1.67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1707.0112175257732</v>
      </c>
      <c r="FR32" s="1">
        <f t="shared" si="1"/>
        <v>137.04749999999999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/>
      <c r="R33" s="71"/>
      <c r="S33" s="71"/>
      <c r="T33" s="71"/>
      <c r="U33" s="71"/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>
        <v>0</v>
      </c>
      <c r="AE33" s="3">
        <f>'OA&amp;GRIDCO'!W33+'Day Ahead IEX PXIL'!M33+RTM!M33</f>
        <v>4.12</v>
      </c>
      <c r="AF33" s="3">
        <f>'OA&amp;GRIDCO'!X33+'Day Ahead IEX PXIL'!N33+RTM!N33</f>
        <v>0</v>
      </c>
      <c r="AG33" s="3">
        <f>'OA&amp;GRIDCO'!AC33+'Day Ahead IEX PXIL'!S33+RTM!S33</f>
        <v>0.82</v>
      </c>
      <c r="AH33" s="3">
        <f>'OA&amp;GRIDCO'!AD33+'Day Ahead IEX PXIL'!T33+RTM!T33</f>
        <v>0</v>
      </c>
      <c r="AI33" s="3">
        <f>'OA&amp;GRIDCO'!AU33+'Day Ahead IEX PXIL'!Y33+RTM!Y33</f>
        <v>110</v>
      </c>
      <c r="AJ33" s="3">
        <f>'OA&amp;GRIDCO'!AV33+'Day Ahead IEX PXIL'!Z33+RTM!Z33</f>
        <v>33</v>
      </c>
      <c r="AK33" s="3">
        <f>'OA&amp;GRIDCO'!BS33+'Day Ahead IEX PXIL'!AK33+RTM!AK33</f>
        <v>20.62</v>
      </c>
      <c r="AL33" s="3">
        <f>'OA&amp;GRIDCO'!BT33+'Day Ahead IEX PXIL'!AL33+RTM!AL33</f>
        <v>0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47.2</v>
      </c>
      <c r="AR33" s="3">
        <f>'OA&amp;GRIDCO'!CP33+'Day Ahead IEX PXIL'!AX33+RTM!AX33</f>
        <v>14.5</v>
      </c>
      <c r="AS33" s="3">
        <f>'OA&amp;GRIDCO'!DA33+'Day Ahead IEX PXIL'!BC33+RTM!BC33</f>
        <v>329.77713402061858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539.1727835051546</v>
      </c>
      <c r="BD33" s="3">
        <f>'OA&amp;GRIDCO'!ER33+'Day Ahead IEX PXIL'!CB33+RTM!CB33</f>
        <v>54.897500000000001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22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2.58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2.06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14</v>
      </c>
      <c r="CZ33" s="3">
        <f>'OA&amp;GRIDCO'!IH33+'Day Ahead IEX PXIL'!EJ33+RTM!ED33</f>
        <v>3.5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12.370000000000001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2.27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13.5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8.25</v>
      </c>
      <c r="ET33" s="70">
        <f>'OA&amp;GRIDCO'!NP33+RTM!HD33+'Day Ahead IEX PXIL'!IZ33</f>
        <v>0</v>
      </c>
      <c r="EU33" s="70">
        <f>RTM!JG33</f>
        <v>1.67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1686.3912175257728</v>
      </c>
      <c r="FR33" s="1">
        <f t="shared" si="1"/>
        <v>137.04749999999999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/>
      <c r="R34" s="71"/>
      <c r="S34" s="71"/>
      <c r="T34" s="71"/>
      <c r="U34" s="71"/>
      <c r="V34" s="71"/>
      <c r="W34" s="251">
        <v>0</v>
      </c>
      <c r="X34" s="71"/>
      <c r="Y34" s="71">
        <v>0</v>
      </c>
      <c r="Z34" s="71"/>
      <c r="AA34" s="71">
        <v>0</v>
      </c>
      <c r="AB34" s="71"/>
      <c r="AC34" s="254">
        <v>0</v>
      </c>
      <c r="AD34" s="71">
        <v>0</v>
      </c>
      <c r="AE34" s="3">
        <f>'OA&amp;GRIDCO'!W34+'Day Ahead IEX PXIL'!M34+RTM!M34</f>
        <v>4.12</v>
      </c>
      <c r="AF34" s="3">
        <f>'OA&amp;GRIDCO'!X34+'Day Ahead IEX PXIL'!N34+RTM!N34</f>
        <v>0</v>
      </c>
      <c r="AG34" s="3">
        <f>'OA&amp;GRIDCO'!AC34+'Day Ahead IEX PXIL'!S34+RTM!S34</f>
        <v>0.82</v>
      </c>
      <c r="AH34" s="3">
        <f>'OA&amp;GRIDCO'!AD34+'Day Ahead IEX PXIL'!T34+RTM!T34</f>
        <v>0</v>
      </c>
      <c r="AI34" s="3">
        <f>'OA&amp;GRIDCO'!AU34+'Day Ahead IEX PXIL'!Y34+RTM!Y34</f>
        <v>110</v>
      </c>
      <c r="AJ34" s="3">
        <f>'OA&amp;GRIDCO'!AV34+'Day Ahead IEX PXIL'!Z34+RTM!Z34</f>
        <v>33</v>
      </c>
      <c r="AK34" s="3">
        <f>'OA&amp;GRIDCO'!BS34+'Day Ahead IEX PXIL'!AK34+RTM!AK34</f>
        <v>67.010000000000005</v>
      </c>
      <c r="AL34" s="3">
        <f>'OA&amp;GRIDCO'!BT34+'Day Ahead IEX PXIL'!AL34+RTM!AL34</f>
        <v>0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47.2</v>
      </c>
      <c r="AR34" s="3">
        <f>'OA&amp;GRIDCO'!CP34+'Day Ahead IEX PXIL'!AX34+RTM!AX34</f>
        <v>14.5</v>
      </c>
      <c r="AS34" s="3">
        <f>'OA&amp;GRIDCO'!DA34+'Day Ahead IEX PXIL'!BC34+RTM!BC34</f>
        <v>329.77713402061858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539.1727835051546</v>
      </c>
      <c r="BD34" s="3">
        <f>'OA&amp;GRIDCO'!ER34+'Day Ahead IEX PXIL'!CB34+RTM!CB34</f>
        <v>54.897500000000001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22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2.58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2.06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14</v>
      </c>
      <c r="CZ34" s="3">
        <f>'OA&amp;GRIDCO'!IH34+'Day Ahead IEX PXIL'!EJ34+RTM!ED34</f>
        <v>3.5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12.370000000000001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2.27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0.12</v>
      </c>
      <c r="ED34" s="70">
        <f>'OA&amp;GRIDCO'!MR34</f>
        <v>0</v>
      </c>
      <c r="EE34" s="70">
        <f>'OA&amp;GRIDCO'!MU34</f>
        <v>13.5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8.25</v>
      </c>
      <c r="ET34" s="70">
        <f>'OA&amp;GRIDCO'!NP34+RTM!HD34+'Day Ahead IEX PXIL'!IZ34</f>
        <v>0</v>
      </c>
      <c r="EU34" s="70">
        <f>RTM!JG34</f>
        <v>1.67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1732.9012175257726</v>
      </c>
      <c r="FR34" s="1">
        <f t="shared" si="1"/>
        <v>137.04749999999999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/>
      <c r="R35" s="71"/>
      <c r="S35" s="71"/>
      <c r="T35" s="71"/>
      <c r="U35" s="71"/>
      <c r="V35" s="71"/>
      <c r="W35" s="251">
        <v>0.09</v>
      </c>
      <c r="X35" s="71"/>
      <c r="Y35" s="71">
        <v>0.24</v>
      </c>
      <c r="Z35" s="71"/>
      <c r="AA35" s="71">
        <v>0.36</v>
      </c>
      <c r="AB35" s="71"/>
      <c r="AC35" s="254">
        <v>0</v>
      </c>
      <c r="AD35" s="71">
        <v>0</v>
      </c>
      <c r="AE35" s="3">
        <f>'OA&amp;GRIDCO'!W35+'Day Ahead IEX PXIL'!M35+RTM!M35</f>
        <v>4.12</v>
      </c>
      <c r="AF35" s="3">
        <f>'OA&amp;GRIDCO'!X35+'Day Ahead IEX PXIL'!N35+RTM!N35</f>
        <v>0</v>
      </c>
      <c r="AG35" s="3">
        <f>'OA&amp;GRIDCO'!AC35+'Day Ahead IEX PXIL'!S35+RTM!S35</f>
        <v>0.82</v>
      </c>
      <c r="AH35" s="3">
        <f>'OA&amp;GRIDCO'!AD35+'Day Ahead IEX PXIL'!T35+RTM!T35</f>
        <v>0</v>
      </c>
      <c r="AI35" s="3">
        <f>'OA&amp;GRIDCO'!AU35+'Day Ahead IEX PXIL'!Y35+RTM!Y35</f>
        <v>110</v>
      </c>
      <c r="AJ35" s="3">
        <f>'OA&amp;GRIDCO'!AV35+'Day Ahead IEX PXIL'!Z35+RTM!Z35</f>
        <v>33</v>
      </c>
      <c r="AK35" s="3">
        <f>'OA&amp;GRIDCO'!BS35+'Day Ahead IEX PXIL'!AK35+RTM!AK35</f>
        <v>118.56</v>
      </c>
      <c r="AL35" s="3">
        <f>'OA&amp;GRIDCO'!BT35+'Day Ahead IEX PXIL'!AL35+RTM!AL35</f>
        <v>0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47.2</v>
      </c>
      <c r="AR35" s="3">
        <f>'OA&amp;GRIDCO'!CP35+'Day Ahead IEX PXIL'!AX35+RTM!AX35</f>
        <v>14.5</v>
      </c>
      <c r="AS35" s="3">
        <f>'OA&amp;GRIDCO'!DA35+'Day Ahead IEX PXIL'!BC35+RTM!BC35</f>
        <v>329.77713402061858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539.1727835051546</v>
      </c>
      <c r="BD35" s="3">
        <f>'OA&amp;GRIDCO'!ER35+'Day Ahead IEX PXIL'!CB35+RTM!CB35</f>
        <v>54.897500000000001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1.3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22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10.31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6.7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14</v>
      </c>
      <c r="CZ35" s="3">
        <f>'OA&amp;GRIDCO'!IH35+'Day Ahead IEX PXIL'!EJ35+RTM!ED35</f>
        <v>3.5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12.370000000000001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2.27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1.02</v>
      </c>
      <c r="ED35" s="70">
        <f>'OA&amp;GRIDCO'!MR35</f>
        <v>0</v>
      </c>
      <c r="EE35" s="70">
        <f>'OA&amp;GRIDCO'!MU35</f>
        <v>13.5</v>
      </c>
      <c r="EF35" s="70">
        <f>'OA&amp;GRIDCO'!MV35</f>
        <v>4.7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8.25</v>
      </c>
      <c r="ET35" s="70">
        <f>'OA&amp;GRIDCO'!NP35+RTM!HD35+'Day Ahead IEX PXIL'!IZ35</f>
        <v>0</v>
      </c>
      <c r="EU35" s="70">
        <f>RTM!JG35</f>
        <v>1.67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0.05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0.18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1798.9012175257728</v>
      </c>
      <c r="FR35" s="1">
        <f t="shared" si="1"/>
        <v>137.04749999999999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/>
      <c r="R36" s="71"/>
      <c r="S36" s="71"/>
      <c r="T36" s="71"/>
      <c r="U36" s="71"/>
      <c r="V36" s="71"/>
      <c r="W36" s="251">
        <v>0.52</v>
      </c>
      <c r="X36" s="71"/>
      <c r="Y36" s="71">
        <v>0.54</v>
      </c>
      <c r="Z36" s="71"/>
      <c r="AA36" s="71">
        <v>0.81</v>
      </c>
      <c r="AB36" s="71"/>
      <c r="AC36" s="254">
        <v>0</v>
      </c>
      <c r="AD36" s="71">
        <v>0</v>
      </c>
      <c r="AE36" s="3">
        <f>'OA&amp;GRIDCO'!W36+'Day Ahead IEX PXIL'!M36+RTM!M36</f>
        <v>4.12</v>
      </c>
      <c r="AF36" s="3">
        <f>'OA&amp;GRIDCO'!X36+'Day Ahead IEX PXIL'!N36+RTM!N36</f>
        <v>0</v>
      </c>
      <c r="AG36" s="70">
        <f>'OA&amp;GRIDCO'!AC36+'Day Ahead IEX PXIL'!S36+RTM!S36</f>
        <v>0.82</v>
      </c>
      <c r="AH36" s="70">
        <f>'OA&amp;GRIDCO'!AD36+'Day Ahead IEX PXIL'!T36+RTM!T36</f>
        <v>0</v>
      </c>
      <c r="AI36" s="3">
        <f>'OA&amp;GRIDCO'!AU36+'Day Ahead IEX PXIL'!Y36+RTM!Y36</f>
        <v>110</v>
      </c>
      <c r="AJ36" s="3">
        <f>'OA&amp;GRIDCO'!AV36+'Day Ahead IEX PXIL'!Z36+RTM!Z36</f>
        <v>33</v>
      </c>
      <c r="AK36" s="70">
        <f>'OA&amp;GRIDCO'!BS36+'Day Ahead IEX PXIL'!AK36+RTM!AK36</f>
        <v>61.86</v>
      </c>
      <c r="AL36" s="70">
        <f>'OA&amp;GRIDCO'!BT36+'Day Ahead IEX PXIL'!AL36+RTM!AL36</f>
        <v>0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47.2</v>
      </c>
      <c r="AR36" s="70">
        <f>'OA&amp;GRIDCO'!CP36+'Day Ahead IEX PXIL'!AX36+RTM!AX36</f>
        <v>14.5</v>
      </c>
      <c r="AS36" s="70">
        <f>'OA&amp;GRIDCO'!DA36+'Day Ahead IEX PXIL'!BC36+RTM!BC36</f>
        <v>329.77713402061858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539.1727835051546</v>
      </c>
      <c r="BD36" s="70">
        <f>'OA&amp;GRIDCO'!ER36+'Day Ahead IEX PXIL'!CB36+RTM!CB36</f>
        <v>54.897500000000001</v>
      </c>
      <c r="BE36" s="71">
        <f>'OA&amp;GRIDCO'!OC36+GDAM!U36</f>
        <v>0.7</v>
      </c>
      <c r="BF36" s="71">
        <f>'OA&amp;GRIDCO'!OD36+GDAM!V36</f>
        <v>0</v>
      </c>
      <c r="BG36" s="49"/>
      <c r="BH36" s="49"/>
      <c r="BI36" s="3">
        <f>'OA&amp;GRIDCO'!EW36+'Day Ahead IEX PXIL'!CG36+RTM!CG36</f>
        <v>1.3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22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10.31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6.7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14</v>
      </c>
      <c r="CZ36" s="70">
        <f>'OA&amp;GRIDCO'!IH36+'Day Ahead IEX PXIL'!EJ36+RTM!ED36</f>
        <v>3.5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12.370000000000001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2.27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2.35</v>
      </c>
      <c r="ED36" s="70">
        <f>'OA&amp;GRIDCO'!MR36</f>
        <v>0</v>
      </c>
      <c r="EE36" s="70">
        <f>'OA&amp;GRIDCO'!MU36</f>
        <v>13.5</v>
      </c>
      <c r="EF36" s="70">
        <f>'OA&amp;GRIDCO'!MV36</f>
        <v>4.7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8.25</v>
      </c>
      <c r="ET36" s="70">
        <f>'OA&amp;GRIDCO'!NP36+RTM!HD36+'Day Ahead IEX PXIL'!IZ36</f>
        <v>0</v>
      </c>
      <c r="EU36" s="70">
        <f>RTM!JG36</f>
        <v>1.67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0.66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0.48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1746.5212175257734</v>
      </c>
      <c r="FR36" s="1">
        <f t="shared" si="1"/>
        <v>137.04749999999999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/>
      <c r="R37" s="71"/>
      <c r="S37" s="71"/>
      <c r="T37" s="71"/>
      <c r="U37" s="71"/>
      <c r="V37" s="71"/>
      <c r="W37" s="251">
        <v>1.1299999999999999</v>
      </c>
      <c r="X37" s="71"/>
      <c r="Y37" s="71">
        <v>0.86</v>
      </c>
      <c r="Z37" s="71"/>
      <c r="AA37" s="71">
        <v>1.29</v>
      </c>
      <c r="AB37" s="71"/>
      <c r="AC37" s="254">
        <v>1.1000000000000001E-2</v>
      </c>
      <c r="AD37" s="71">
        <v>0</v>
      </c>
      <c r="AE37" s="3">
        <f>'OA&amp;GRIDCO'!W37+'Day Ahead IEX PXIL'!M37+RTM!M37</f>
        <v>4.12</v>
      </c>
      <c r="AF37" s="3">
        <f>'OA&amp;GRIDCO'!X37+'Day Ahead IEX PXIL'!N37+RTM!N37</f>
        <v>0</v>
      </c>
      <c r="AG37" s="70">
        <f>'OA&amp;GRIDCO'!AC37+'Day Ahead IEX PXIL'!S37+RTM!S37</f>
        <v>0.82</v>
      </c>
      <c r="AH37" s="70">
        <f>'OA&amp;GRIDCO'!AD37+'Day Ahead IEX PXIL'!T37+RTM!T37</f>
        <v>0</v>
      </c>
      <c r="AI37" s="3">
        <f>'OA&amp;GRIDCO'!AU37+'Day Ahead IEX PXIL'!Y37+RTM!Y37</f>
        <v>110</v>
      </c>
      <c r="AJ37" s="3">
        <f>'OA&amp;GRIDCO'!AV37+'Day Ahead IEX PXIL'!Z37+RTM!Z37</f>
        <v>33</v>
      </c>
      <c r="AK37" s="70">
        <f>'OA&amp;GRIDCO'!BS37+'Day Ahead IEX PXIL'!AK37+RTM!AK37</f>
        <v>25.77</v>
      </c>
      <c r="AL37" s="70">
        <f>'OA&amp;GRIDCO'!BT37+'Day Ahead IEX PXIL'!AL37+RTM!AL37</f>
        <v>0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47.2</v>
      </c>
      <c r="AR37" s="70">
        <f>'OA&amp;GRIDCO'!CP37+'Day Ahead IEX PXIL'!AX37+RTM!AX37</f>
        <v>14.5</v>
      </c>
      <c r="AS37" s="70">
        <f>'OA&amp;GRIDCO'!DA37+'Day Ahead IEX PXIL'!BC37+RTM!BC37</f>
        <v>329.77713402061858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518.55278350515459</v>
      </c>
      <c r="BD37" s="70">
        <f>'OA&amp;GRIDCO'!ER37+'Day Ahead IEX PXIL'!CB37+RTM!CB37</f>
        <v>54.897500000000001</v>
      </c>
      <c r="BE37" s="71">
        <f>'OA&amp;GRIDCO'!OC37+GDAM!U37</f>
        <v>1.63</v>
      </c>
      <c r="BF37" s="71">
        <f>'OA&amp;GRIDCO'!OD37+GDAM!V37</f>
        <v>0</v>
      </c>
      <c r="BG37" s="49"/>
      <c r="BH37" s="49"/>
      <c r="BI37" s="3">
        <f>'OA&amp;GRIDCO'!EW37+'Day Ahead IEX PXIL'!CG37+RTM!CG37</f>
        <v>1.3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22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10.31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6.7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14</v>
      </c>
      <c r="CZ37" s="70">
        <f>'OA&amp;GRIDCO'!IH37+'Day Ahead IEX PXIL'!EJ37+RTM!ED37</f>
        <v>3.5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12.370000000000001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2.27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5.8</v>
      </c>
      <c r="ED37" s="70">
        <f>'OA&amp;GRIDCO'!MR37</f>
        <v>0</v>
      </c>
      <c r="EE37" s="70">
        <f>'OA&amp;GRIDCO'!MU37</f>
        <v>13.5</v>
      </c>
      <c r="EF37" s="70">
        <f>'OA&amp;GRIDCO'!MV37</f>
        <v>4.7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8.25</v>
      </c>
      <c r="ET37" s="70">
        <f>'OA&amp;GRIDCO'!NP37+RTM!HD37+'Day Ahead IEX PXIL'!IZ37</f>
        <v>0</v>
      </c>
      <c r="EU37" s="70">
        <f>RTM!JG37</f>
        <v>1.77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2.02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0.81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1697.7472175257731</v>
      </c>
      <c r="FR37" s="1">
        <f t="shared" si="1"/>
        <v>137.04749999999999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/>
      <c r="R38" s="71"/>
      <c r="S38" s="71"/>
      <c r="T38" s="71"/>
      <c r="U38" s="71"/>
      <c r="V38" s="71"/>
      <c r="W38" s="251">
        <v>2.0099999999999998</v>
      </c>
      <c r="X38" s="71"/>
      <c r="Y38" s="71">
        <v>1.22</v>
      </c>
      <c r="Z38" s="71"/>
      <c r="AA38" s="71">
        <v>1.84</v>
      </c>
      <c r="AB38" s="71"/>
      <c r="AC38" s="254">
        <v>8.8000000000000009E-2</v>
      </c>
      <c r="AD38" s="71">
        <v>0</v>
      </c>
      <c r="AE38" s="3">
        <f>'OA&amp;GRIDCO'!W38+'Day Ahead IEX PXIL'!M38+RTM!M38</f>
        <v>4.12</v>
      </c>
      <c r="AF38" s="3">
        <f>'OA&amp;GRIDCO'!X38+'Day Ahead IEX PXIL'!N38+RTM!N38</f>
        <v>0</v>
      </c>
      <c r="AG38" s="70">
        <f>'OA&amp;GRIDCO'!AC38+'Day Ahead IEX PXIL'!S38+RTM!S38</f>
        <v>0.82</v>
      </c>
      <c r="AH38" s="70">
        <f>'OA&amp;GRIDCO'!AD38+'Day Ahead IEX PXIL'!T38+RTM!T38</f>
        <v>0</v>
      </c>
      <c r="AI38" s="3">
        <f>'OA&amp;GRIDCO'!AU38+'Day Ahead IEX PXIL'!Y38+RTM!Y38</f>
        <v>110</v>
      </c>
      <c r="AJ38" s="3">
        <f>'OA&amp;GRIDCO'!AV38+'Day Ahead IEX PXIL'!Z38+RTM!Z38</f>
        <v>33</v>
      </c>
      <c r="AK38" s="70">
        <f>'OA&amp;GRIDCO'!BS38+'Day Ahead IEX PXIL'!AK38+RTM!AK38</f>
        <v>56.7</v>
      </c>
      <c r="AL38" s="70">
        <f>'OA&amp;GRIDCO'!BT38+'Day Ahead IEX PXIL'!AL38+RTM!AL38</f>
        <v>0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47.2</v>
      </c>
      <c r="AR38" s="70">
        <f>'OA&amp;GRIDCO'!CP38+'Day Ahead IEX PXIL'!AX38+RTM!AX38</f>
        <v>14.5</v>
      </c>
      <c r="AS38" s="70">
        <f>'OA&amp;GRIDCO'!DA38+'Day Ahead IEX PXIL'!BC38+RTM!BC38</f>
        <v>329.77713402061858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518.55278350515459</v>
      </c>
      <c r="BD38" s="70">
        <f>'OA&amp;GRIDCO'!ER38+'Day Ahead IEX PXIL'!CB38+RTM!CB38</f>
        <v>54.897500000000001</v>
      </c>
      <c r="BE38" s="71">
        <f>'OA&amp;GRIDCO'!OC38+GDAM!U38</f>
        <v>2.9</v>
      </c>
      <c r="BF38" s="71">
        <f>'OA&amp;GRIDCO'!OD38+GDAM!V38</f>
        <v>0</v>
      </c>
      <c r="BG38" s="49"/>
      <c r="BH38" s="49"/>
      <c r="BI38" s="3">
        <f>'OA&amp;GRIDCO'!EW38+'Day Ahead IEX PXIL'!CG38+RTM!CG38</f>
        <v>1.3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22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10.31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6.7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14</v>
      </c>
      <c r="CZ38" s="70">
        <f>'OA&amp;GRIDCO'!IH38+'Day Ahead IEX PXIL'!EJ38+RTM!ED38</f>
        <v>3.5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12.370000000000001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2.27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7.6</v>
      </c>
      <c r="ED38" s="70">
        <f>'OA&amp;GRIDCO'!MR38</f>
        <v>0</v>
      </c>
      <c r="EE38" s="70">
        <f>'OA&amp;GRIDCO'!MU38</f>
        <v>13.5</v>
      </c>
      <c r="EF38" s="70">
        <f>'OA&amp;GRIDCO'!MV38</f>
        <v>4.7</v>
      </c>
      <c r="EG38" s="70">
        <f>'OA&amp;GRIDCO'!MY38+'Day Ahead IEX PXIL'!IM38+GDAM!G38+RTM!II38</f>
        <v>0.67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8.25</v>
      </c>
      <c r="ET38" s="70">
        <f>'OA&amp;GRIDCO'!NP38+RTM!HD38+'Day Ahead IEX PXIL'!IZ38</f>
        <v>0</v>
      </c>
      <c r="EU38" s="70">
        <f>RTM!JG38</f>
        <v>1.77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4.07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1.1099999999999999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1736.4742175257727</v>
      </c>
      <c r="FR38" s="1">
        <f t="shared" si="1"/>
        <v>137.04749999999999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/>
      <c r="R39" s="71"/>
      <c r="S39" s="71"/>
      <c r="T39" s="71"/>
      <c r="U39" s="71"/>
      <c r="V39" s="71"/>
      <c r="W39" s="251">
        <v>2.8</v>
      </c>
      <c r="X39" s="71"/>
      <c r="Y39" s="71">
        <v>1.64</v>
      </c>
      <c r="Z39" s="71"/>
      <c r="AA39" s="71">
        <v>2.46</v>
      </c>
      <c r="AB39" s="71"/>
      <c r="AC39" s="255">
        <v>0.16500000000000001</v>
      </c>
      <c r="AD39" s="71">
        <v>0</v>
      </c>
      <c r="AE39" s="3">
        <f>'OA&amp;GRIDCO'!W39+'Day Ahead IEX PXIL'!M39+RTM!M39</f>
        <v>2.06</v>
      </c>
      <c r="AF39" s="3">
        <f>'OA&amp;GRIDCO'!X39+'Day Ahead IEX PXIL'!N39+RTM!N39</f>
        <v>0</v>
      </c>
      <c r="AG39" s="70">
        <f>'OA&amp;GRIDCO'!AC39+'Day Ahead IEX PXIL'!S39+RTM!S39</f>
        <v>0.82</v>
      </c>
      <c r="AH39" s="70">
        <f>'OA&amp;GRIDCO'!AD39+'Day Ahead IEX PXIL'!T39+RTM!T39</f>
        <v>0</v>
      </c>
      <c r="AI39" s="3">
        <f>'OA&amp;GRIDCO'!AU39+'Day Ahead IEX PXIL'!Y39+RTM!Y39</f>
        <v>110</v>
      </c>
      <c r="AJ39" s="3">
        <f>'OA&amp;GRIDCO'!AV39+'Day Ahead IEX PXIL'!Z39+RTM!Z39</f>
        <v>33</v>
      </c>
      <c r="AK39" s="70">
        <f>'OA&amp;GRIDCO'!BS39+'Day Ahead IEX PXIL'!AK39+RTM!AK39</f>
        <v>25.77</v>
      </c>
      <c r="AL39" s="70">
        <f>'OA&amp;GRIDCO'!BT39+'Day Ahead IEX PXIL'!AL39+RTM!AL39</f>
        <v>0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47.2</v>
      </c>
      <c r="AR39" s="70">
        <f>'OA&amp;GRIDCO'!CP39+'Day Ahead IEX PXIL'!AX39+RTM!AX39</f>
        <v>14.5</v>
      </c>
      <c r="AS39" s="70">
        <f>'OA&amp;GRIDCO'!DA39+'Day Ahead IEX PXIL'!BC39+RTM!BC39</f>
        <v>329.77713402061858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518.55278350515459</v>
      </c>
      <c r="BD39" s="70">
        <f>'OA&amp;GRIDCO'!ER39+'Day Ahead IEX PXIL'!CB39+RTM!CB39</f>
        <v>54.897500000000001</v>
      </c>
      <c r="BE39" s="71">
        <f>'OA&amp;GRIDCO'!OC39+GDAM!U39</f>
        <v>4.4899999999999993</v>
      </c>
      <c r="BF39" s="71">
        <f>'OA&amp;GRIDCO'!OD39+GDAM!V39</f>
        <v>0</v>
      </c>
      <c r="BG39" s="49"/>
      <c r="BH39" s="49"/>
      <c r="BI39" s="3">
        <f>'OA&amp;GRIDCO'!EW39+'Day Ahead IEX PXIL'!CG39+RTM!CG39</f>
        <v>1.3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22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9.7899999999999991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6.7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14</v>
      </c>
      <c r="CZ39" s="70">
        <f>'OA&amp;GRIDCO'!IH39+'Day Ahead IEX PXIL'!EJ39+RTM!ED39</f>
        <v>3.5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12.370000000000001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2.27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10.4</v>
      </c>
      <c r="ED39" s="70">
        <f>'OA&amp;GRIDCO'!MR39</f>
        <v>0</v>
      </c>
      <c r="EE39" s="70">
        <f>'OA&amp;GRIDCO'!MU39</f>
        <v>13.5</v>
      </c>
      <c r="EF39" s="70">
        <f>'OA&amp;GRIDCO'!MV39</f>
        <v>4.7</v>
      </c>
      <c r="EG39" s="70">
        <f>'OA&amp;GRIDCO'!MY39+'Day Ahead IEX PXIL'!IM39+GDAM!G39+RTM!II39</f>
        <v>0.88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8.25</v>
      </c>
      <c r="ET39" s="70">
        <f>'OA&amp;GRIDCO'!NP39+RTM!HD39+'Day Ahead IEX PXIL'!IZ39</f>
        <v>0</v>
      </c>
      <c r="EU39" s="70">
        <f>RTM!JG39</f>
        <v>1.55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6.14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0.77</v>
      </c>
      <c r="FD39" s="70">
        <f>RTM!JX39</f>
        <v>0</v>
      </c>
      <c r="FE39" s="70">
        <f>GDAM!AE39+'OA&amp;GRIDCO'!OU39</f>
        <v>1.45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1711.8962175257734</v>
      </c>
      <c r="FR39" s="1">
        <f t="shared" si="1"/>
        <v>137.04749999999999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/>
      <c r="R40" s="71"/>
      <c r="S40" s="71"/>
      <c r="T40" s="71"/>
      <c r="U40" s="71"/>
      <c r="V40" s="71"/>
      <c r="W40" s="251">
        <v>3.56</v>
      </c>
      <c r="X40" s="71"/>
      <c r="Y40" s="71">
        <v>2.14</v>
      </c>
      <c r="Z40" s="71"/>
      <c r="AA40" s="71">
        <v>3.22</v>
      </c>
      <c r="AB40" s="71"/>
      <c r="AC40" s="255">
        <v>0.23100000000000001</v>
      </c>
      <c r="AD40" s="71">
        <v>0</v>
      </c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0.82</v>
      </c>
      <c r="AH40" s="70">
        <f>'OA&amp;GRIDCO'!AD40+'Day Ahead IEX PXIL'!T40+RTM!T40</f>
        <v>0</v>
      </c>
      <c r="AI40" s="3">
        <f>'OA&amp;GRIDCO'!AU40+'Day Ahead IEX PXIL'!Y40+RTM!Y40</f>
        <v>110</v>
      </c>
      <c r="AJ40" s="3">
        <f>'OA&amp;GRIDCO'!AV40+'Day Ahead IEX PXIL'!Z40+RTM!Z40</f>
        <v>33</v>
      </c>
      <c r="AK40" s="70">
        <f>'OA&amp;GRIDCO'!BS40+'Day Ahead IEX PXIL'!AK40+RTM!AK40</f>
        <v>41.24</v>
      </c>
      <c r="AL40" s="70">
        <f>'OA&amp;GRIDCO'!BT40+'Day Ahead IEX PXIL'!AL40+RTM!AL40</f>
        <v>0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47.2</v>
      </c>
      <c r="AR40" s="70">
        <f>'OA&amp;GRIDCO'!CP40+'Day Ahead IEX PXIL'!AX40+RTM!AX40</f>
        <v>14.5</v>
      </c>
      <c r="AS40" s="70">
        <f>'OA&amp;GRIDCO'!DA40+'Day Ahead IEX PXIL'!BC40+RTM!BC40</f>
        <v>329.77713402061858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518.55278350515459</v>
      </c>
      <c r="BD40" s="70">
        <f>'OA&amp;GRIDCO'!ER40+'Day Ahead IEX PXIL'!CB40+RTM!CB40</f>
        <v>54.897500000000001</v>
      </c>
      <c r="BE40" s="71">
        <f>'OA&amp;GRIDCO'!OC40+GDAM!U40</f>
        <v>6.3100000000000005</v>
      </c>
      <c r="BF40" s="71">
        <f>'OA&amp;GRIDCO'!OD40+GDAM!V40</f>
        <v>0</v>
      </c>
      <c r="BG40" s="49"/>
      <c r="BH40" s="49"/>
      <c r="BI40" s="3">
        <f>'OA&amp;GRIDCO'!EW40+'Day Ahead IEX PXIL'!CG40+RTM!CG40</f>
        <v>1.3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22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9.7899999999999991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6.7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14</v>
      </c>
      <c r="CZ40" s="70">
        <f>'OA&amp;GRIDCO'!IH40+'Day Ahead IEX PXIL'!EJ40+RTM!ED40</f>
        <v>3.5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12.370000000000001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2.27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13</v>
      </c>
      <c r="ED40" s="70">
        <f>'OA&amp;GRIDCO'!MR40</f>
        <v>0</v>
      </c>
      <c r="EE40" s="70">
        <f>'OA&amp;GRIDCO'!MU40</f>
        <v>13.5</v>
      </c>
      <c r="EF40" s="70">
        <f>'OA&amp;GRIDCO'!MV40</f>
        <v>4.7</v>
      </c>
      <c r="EG40" s="70">
        <f>'OA&amp;GRIDCO'!MY40+'Day Ahead IEX PXIL'!IM40+GDAM!G40+RTM!II40</f>
        <v>1.1100000000000001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8.25</v>
      </c>
      <c r="ET40" s="70">
        <f>'OA&amp;GRIDCO'!NP40+RTM!HD40+'Day Ahead IEX PXIL'!IZ40</f>
        <v>0</v>
      </c>
      <c r="EU40" s="70">
        <f>RTM!JG40</f>
        <v>1.55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8.09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</v>
      </c>
      <c r="FD40" s="70">
        <f>RTM!JX40</f>
        <v>0</v>
      </c>
      <c r="FE40" s="70">
        <f>GDAM!AE40+'OA&amp;GRIDCO'!OU40</f>
        <v>1.9500000000000002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1734.7622175257727</v>
      </c>
      <c r="FR40" s="1">
        <f t="shared" si="1"/>
        <v>137.04749999999999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/>
      <c r="R41" s="71"/>
      <c r="S41" s="71"/>
      <c r="T41" s="71"/>
      <c r="U41" s="71"/>
      <c r="V41" s="71"/>
      <c r="W41" s="251">
        <v>4.5599999999999996</v>
      </c>
      <c r="X41" s="71"/>
      <c r="Y41" s="71">
        <v>2.5299999999999998</v>
      </c>
      <c r="Z41" s="71"/>
      <c r="AA41" s="71">
        <v>3.8</v>
      </c>
      <c r="AB41" s="71"/>
      <c r="AC41" s="255">
        <v>0.29700000000000004</v>
      </c>
      <c r="AD41" s="71">
        <v>0</v>
      </c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0.82</v>
      </c>
      <c r="AH41" s="70">
        <f>'OA&amp;GRIDCO'!AD41+'Day Ahead IEX PXIL'!T41+RTM!T41</f>
        <v>0</v>
      </c>
      <c r="AI41" s="3">
        <f>'OA&amp;GRIDCO'!AU41+'Day Ahead IEX PXIL'!Y41+RTM!Y41</f>
        <v>110</v>
      </c>
      <c r="AJ41" s="3">
        <f>'OA&amp;GRIDCO'!AV41+'Day Ahead IEX PXIL'!Z41+RTM!Z41</f>
        <v>33</v>
      </c>
      <c r="AK41" s="70">
        <f>'OA&amp;GRIDCO'!BS41+'Day Ahead IEX PXIL'!AK41+RTM!AK41</f>
        <v>108.25</v>
      </c>
      <c r="AL41" s="70">
        <f>'OA&amp;GRIDCO'!BT41+'Day Ahead IEX PXIL'!AL41+RTM!AL41</f>
        <v>0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47.2</v>
      </c>
      <c r="AR41" s="70">
        <f>'OA&amp;GRIDCO'!CP41+'Day Ahead IEX PXIL'!AX41+RTM!AX41</f>
        <v>14.5</v>
      </c>
      <c r="AS41" s="70">
        <f>'OA&amp;GRIDCO'!DA41+'Day Ahead IEX PXIL'!BC41+RTM!BC41</f>
        <v>329.77713402061858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425.77278350515462</v>
      </c>
      <c r="BD41" s="70">
        <f>'OA&amp;GRIDCO'!ER41+'Day Ahead IEX PXIL'!CB41+RTM!CB41</f>
        <v>54.897500000000001</v>
      </c>
      <c r="BE41" s="71">
        <f>'OA&amp;GRIDCO'!OC41+GDAM!U41</f>
        <v>8.2100000000000009</v>
      </c>
      <c r="BF41" s="71">
        <f>'OA&amp;GRIDCO'!OD41+GDAM!V41</f>
        <v>0</v>
      </c>
      <c r="BG41" s="49"/>
      <c r="BH41" s="49"/>
      <c r="BI41" s="3">
        <f>'OA&amp;GRIDCO'!EW41+'Day Ahead IEX PXIL'!CG41+RTM!CG41</f>
        <v>1.3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22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4.12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4.12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14</v>
      </c>
      <c r="CZ41" s="70">
        <f>'OA&amp;GRIDCO'!IH41+'Day Ahead IEX PXIL'!EJ41+RTM!ED41</f>
        <v>3.5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12.370000000000001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2.27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15.8</v>
      </c>
      <c r="ED41" s="70">
        <f>'OA&amp;GRIDCO'!MR41</f>
        <v>0</v>
      </c>
      <c r="EE41" s="70">
        <f>'OA&amp;GRIDCO'!MU41</f>
        <v>13.5</v>
      </c>
      <c r="EF41" s="70">
        <f>'OA&amp;GRIDCO'!MV41</f>
        <v>4.7</v>
      </c>
      <c r="EG41" s="70">
        <f>'OA&amp;GRIDCO'!MY41+'Day Ahead IEX PXIL'!IM41+GDAM!G41+RTM!II41</f>
        <v>1.22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8.25</v>
      </c>
      <c r="ET41" s="70">
        <f>'OA&amp;GRIDCO'!NP41+RTM!HD41+'Day Ahead IEX PXIL'!IZ41</f>
        <v>0</v>
      </c>
      <c r="EU41" s="70">
        <f>RTM!JG41</f>
        <v>1.55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10.75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1.33</v>
      </c>
      <c r="FD41" s="70">
        <f>RTM!JX41</f>
        <v>0</v>
      </c>
      <c r="FE41" s="70">
        <f>GDAM!AE41+'OA&amp;GRIDCO'!OU41</f>
        <v>2.41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1711.0732175257726</v>
      </c>
      <c r="FR41" s="1">
        <f t="shared" si="1"/>
        <v>137.04749999999999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/>
      <c r="R42" s="71"/>
      <c r="S42" s="71"/>
      <c r="T42" s="71"/>
      <c r="U42" s="71"/>
      <c r="V42" s="71"/>
      <c r="W42" s="251">
        <v>5.31</v>
      </c>
      <c r="X42" s="71"/>
      <c r="Y42" s="71">
        <v>2.94</v>
      </c>
      <c r="Z42" s="71"/>
      <c r="AA42" s="71">
        <v>4.42</v>
      </c>
      <c r="AB42" s="71"/>
      <c r="AC42" s="255">
        <v>0.38500000000000001</v>
      </c>
      <c r="AD42" s="71">
        <v>0</v>
      </c>
      <c r="AE42" s="3">
        <f>'OA&amp;GRIDCO'!W42+'Day Ahead IEX PXIL'!M42+RTM!M42</f>
        <v>1.03</v>
      </c>
      <c r="AF42" s="3">
        <f>'OA&amp;GRIDCO'!X42+'Day Ahead IEX PXIL'!N42+RTM!N42</f>
        <v>0</v>
      </c>
      <c r="AG42" s="70">
        <f>'OA&amp;GRIDCO'!AC42+'Day Ahead IEX PXIL'!S42+RTM!S42</f>
        <v>0.82</v>
      </c>
      <c r="AH42" s="70">
        <f>'OA&amp;GRIDCO'!AD42+'Day Ahead IEX PXIL'!T42+RTM!T42</f>
        <v>0</v>
      </c>
      <c r="AI42" s="3">
        <f>'OA&amp;GRIDCO'!AU42+'Day Ahead IEX PXIL'!Y42+RTM!Y42</f>
        <v>110</v>
      </c>
      <c r="AJ42" s="3">
        <f>'OA&amp;GRIDCO'!AV42+'Day Ahead IEX PXIL'!Z42+RTM!Z42</f>
        <v>33</v>
      </c>
      <c r="AK42" s="70">
        <f>'OA&amp;GRIDCO'!BS42+'Day Ahead IEX PXIL'!AK42+RTM!AK42</f>
        <v>103.09</v>
      </c>
      <c r="AL42" s="70">
        <f>'OA&amp;GRIDCO'!BT42+'Day Ahead IEX PXIL'!AL42+RTM!AL42</f>
        <v>0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47.2</v>
      </c>
      <c r="AR42" s="70">
        <f>'OA&amp;GRIDCO'!CP42+'Day Ahead IEX PXIL'!AX42+RTM!AX42</f>
        <v>14.5</v>
      </c>
      <c r="AS42" s="70">
        <f>'OA&amp;GRIDCO'!DA42+'Day Ahead IEX PXIL'!BC42+RTM!BC42</f>
        <v>329.77713402061858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425.77278350515462</v>
      </c>
      <c r="BD42" s="70">
        <f>'OA&amp;GRIDCO'!ER42+'Day Ahead IEX PXIL'!CB42+RTM!CB42</f>
        <v>54.897500000000001</v>
      </c>
      <c r="BE42" s="71">
        <f>'OA&amp;GRIDCO'!OC42+GDAM!U42</f>
        <v>10.33</v>
      </c>
      <c r="BF42" s="71">
        <f>'OA&amp;GRIDCO'!OD42+GDAM!V42</f>
        <v>0</v>
      </c>
      <c r="BG42" s="49"/>
      <c r="BH42" s="49"/>
      <c r="BI42" s="3">
        <f>'OA&amp;GRIDCO'!EW42+'Day Ahead IEX PXIL'!CG42+RTM!CG42</f>
        <v>1.3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22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4.12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3.09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14</v>
      </c>
      <c r="CZ42" s="70">
        <f>'OA&amp;GRIDCO'!IH42+'Day Ahead IEX PXIL'!EJ42+RTM!ED42</f>
        <v>3.5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12.370000000000001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2.27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18</v>
      </c>
      <c r="ED42" s="70">
        <f>'OA&amp;GRIDCO'!MR42</f>
        <v>0</v>
      </c>
      <c r="EE42" s="70">
        <f>'OA&amp;GRIDCO'!MU42</f>
        <v>13.5</v>
      </c>
      <c r="EF42" s="70">
        <f>'OA&amp;GRIDCO'!MV42</f>
        <v>4.7</v>
      </c>
      <c r="EG42" s="70">
        <f>'OA&amp;GRIDCO'!MY42+'Day Ahead IEX PXIL'!IM42+GDAM!G42+RTM!II42</f>
        <v>1.44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8.25</v>
      </c>
      <c r="ET42" s="70">
        <f>'OA&amp;GRIDCO'!NP42+RTM!HD42+'Day Ahead IEX PXIL'!IZ42</f>
        <v>0</v>
      </c>
      <c r="EU42" s="70">
        <f>RTM!JG42</f>
        <v>1.55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11.360000000000001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1.67</v>
      </c>
      <c r="FD42" s="70">
        <f>RTM!JX42</f>
        <v>0</v>
      </c>
      <c r="FE42" s="70">
        <f>GDAM!AE42+'OA&amp;GRIDCO'!OU42</f>
        <v>2.8600000000000003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1713.7562175257726</v>
      </c>
      <c r="FR42" s="1">
        <f t="shared" si="1"/>
        <v>137.04749999999999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/>
      <c r="R43" s="71"/>
      <c r="S43" s="71"/>
      <c r="T43" s="71"/>
      <c r="U43" s="71"/>
      <c r="V43" s="71"/>
      <c r="W43" s="251">
        <v>7.44</v>
      </c>
      <c r="X43" s="71"/>
      <c r="Y43" s="71">
        <v>3.48</v>
      </c>
      <c r="Z43" s="71"/>
      <c r="AA43" s="71">
        <v>5.22</v>
      </c>
      <c r="AB43" s="71"/>
      <c r="AC43" s="255">
        <v>0.53900000000000003</v>
      </c>
      <c r="AD43" s="71">
        <v>0</v>
      </c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0.82</v>
      </c>
      <c r="AH43" s="70">
        <f>'OA&amp;GRIDCO'!AD43+'Day Ahead IEX PXIL'!T43+RTM!T43</f>
        <v>0</v>
      </c>
      <c r="AI43" s="3">
        <f>'OA&amp;GRIDCO'!AU43+'Day Ahead IEX PXIL'!Y43+RTM!Y43</f>
        <v>95</v>
      </c>
      <c r="AJ43" s="3">
        <f>'OA&amp;GRIDCO'!AV43+'Day Ahead IEX PXIL'!Z43+RTM!Z43</f>
        <v>28.5</v>
      </c>
      <c r="AK43" s="70">
        <f>'OA&amp;GRIDCO'!BS43+'Day Ahead IEX PXIL'!AK43+RTM!AK43</f>
        <v>30.93</v>
      </c>
      <c r="AL43" s="70">
        <f>'OA&amp;GRIDCO'!BT43+'Day Ahead IEX PXIL'!AL43+RTM!AL43</f>
        <v>0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47.2</v>
      </c>
      <c r="AR43" s="70">
        <f>'OA&amp;GRIDCO'!CP43+'Day Ahead IEX PXIL'!AX43+RTM!AX43</f>
        <v>14.5</v>
      </c>
      <c r="AS43" s="70">
        <f>'OA&amp;GRIDCO'!DA43+'Day Ahead IEX PXIL'!BC43+RTM!BC43</f>
        <v>329.77713402061858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425.77278350515462</v>
      </c>
      <c r="BD43" s="70">
        <f>'OA&amp;GRIDCO'!ER43+'Day Ahead IEX PXIL'!CB43+RTM!CB43</f>
        <v>54.897500000000001</v>
      </c>
      <c r="BE43" s="71">
        <f>'OA&amp;GRIDCO'!OC43+GDAM!U43</f>
        <v>12.450000000000001</v>
      </c>
      <c r="BF43" s="71">
        <f>'OA&amp;GRIDCO'!OD43+GDAM!V43</f>
        <v>0</v>
      </c>
      <c r="BG43" s="49"/>
      <c r="BH43" s="49"/>
      <c r="BI43" s="3">
        <f>'OA&amp;GRIDCO'!EW43+'Day Ahead IEX PXIL'!CG43+RTM!CG43</f>
        <v>1.3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1.03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14</v>
      </c>
      <c r="CZ43" s="70">
        <f>'OA&amp;GRIDCO'!IH43+'Day Ahead IEX PXIL'!EJ43+RTM!ED43</f>
        <v>3.5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12.370000000000001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2.27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20.2</v>
      </c>
      <c r="ED43" s="70">
        <f>'OA&amp;GRIDCO'!MR43</f>
        <v>0</v>
      </c>
      <c r="EE43" s="70">
        <f>'OA&amp;GRIDCO'!MU43</f>
        <v>13.5</v>
      </c>
      <c r="EF43" s="70">
        <f>'OA&amp;GRIDCO'!MV43</f>
        <v>4.7</v>
      </c>
      <c r="EG43" s="70">
        <f>'OA&amp;GRIDCO'!MY43+'Day Ahead IEX PXIL'!IM43+GDAM!G43+RTM!II43</f>
        <v>1.67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6.19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11.350000000000001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2.11</v>
      </c>
      <c r="FD43" s="70">
        <f>RTM!JX43</f>
        <v>0</v>
      </c>
      <c r="FE43" s="70">
        <f>GDAM!AE43+'OA&amp;GRIDCO'!OU43</f>
        <v>3.31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1596.9672175257729</v>
      </c>
      <c r="FR43" s="1">
        <f t="shared" si="1"/>
        <v>132.54749999999999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/>
      <c r="R44" s="71"/>
      <c r="S44" s="71"/>
      <c r="T44" s="71"/>
      <c r="U44" s="71"/>
      <c r="V44" s="71"/>
      <c r="W44" s="251">
        <v>8.2799999999999994</v>
      </c>
      <c r="X44" s="71"/>
      <c r="Y44" s="71">
        <v>3.87</v>
      </c>
      <c r="Z44" s="71"/>
      <c r="AA44" s="71">
        <v>5.81</v>
      </c>
      <c r="AB44" s="71"/>
      <c r="AC44" s="255">
        <v>0.74800000000000011</v>
      </c>
      <c r="AD44" s="71">
        <v>0</v>
      </c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0.82</v>
      </c>
      <c r="AH44" s="70">
        <f>'OA&amp;GRIDCO'!AD44+'Day Ahead IEX PXIL'!T44+RTM!T44</f>
        <v>0</v>
      </c>
      <c r="AI44" s="3">
        <f>'OA&amp;GRIDCO'!AU44+'Day Ahead IEX PXIL'!Y44+RTM!Y44</f>
        <v>95</v>
      </c>
      <c r="AJ44" s="3">
        <f>'OA&amp;GRIDCO'!AV44+'Day Ahead IEX PXIL'!Z44+RTM!Z44</f>
        <v>28.5</v>
      </c>
      <c r="AK44" s="70">
        <f>'OA&amp;GRIDCO'!BS44+'Day Ahead IEX PXIL'!AK44+RTM!AK44</f>
        <v>51.55</v>
      </c>
      <c r="AL44" s="70">
        <f>'OA&amp;GRIDCO'!BT44+'Day Ahead IEX PXIL'!AL44+RTM!AL44</f>
        <v>0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47.2</v>
      </c>
      <c r="AR44" s="70">
        <f>'OA&amp;GRIDCO'!CP44+'Day Ahead IEX PXIL'!AX44+RTM!AX44</f>
        <v>14.5</v>
      </c>
      <c r="AS44" s="70">
        <f>'OA&amp;GRIDCO'!DA44+'Day Ahead IEX PXIL'!BC44+RTM!BC44</f>
        <v>329.77713402061858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425.77278350515462</v>
      </c>
      <c r="BD44" s="70">
        <f>'OA&amp;GRIDCO'!ER44+'Day Ahead IEX PXIL'!CB44+RTM!CB44</f>
        <v>54.897500000000001</v>
      </c>
      <c r="BE44" s="71">
        <f>'OA&amp;GRIDCO'!OC44+GDAM!U44</f>
        <v>14.46</v>
      </c>
      <c r="BF44" s="71">
        <f>'OA&amp;GRIDCO'!OD44+GDAM!V44</f>
        <v>0</v>
      </c>
      <c r="BG44" s="49"/>
      <c r="BH44" s="49"/>
      <c r="BI44" s="3">
        <f>'OA&amp;GRIDCO'!EW44+'Day Ahead IEX PXIL'!CG44+RTM!CG44</f>
        <v>1.3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1.03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14</v>
      </c>
      <c r="CZ44" s="70">
        <f>'OA&amp;GRIDCO'!IH44+'Day Ahead IEX PXIL'!EJ44+RTM!ED44</f>
        <v>3.5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12.370000000000001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39.692</v>
      </c>
      <c r="DP44" s="70">
        <f>'OA&amp;GRIDCO'!LV44+'Day Ahead IEX PXIL'!HP44+RTM!IV44</f>
        <v>0</v>
      </c>
      <c r="DQ44" s="70">
        <f>RTM!HK44</f>
        <v>2.27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21.8</v>
      </c>
      <c r="ED44" s="70">
        <f>'OA&amp;GRIDCO'!MR44</f>
        <v>0</v>
      </c>
      <c r="EE44" s="70">
        <f>'OA&amp;GRIDCO'!MU44</f>
        <v>13.5</v>
      </c>
      <c r="EF44" s="70">
        <f>'OA&amp;GRIDCO'!MV44</f>
        <v>4.7</v>
      </c>
      <c r="EG44" s="70">
        <f>'OA&amp;GRIDCO'!MY44+'Day Ahead IEX PXIL'!IM44+GDAM!G44+RTM!II44</f>
        <v>1.88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6.19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11.39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2.2200000000000002</v>
      </c>
      <c r="FD44" s="70">
        <f>RTM!JX44</f>
        <v>0</v>
      </c>
      <c r="FE44" s="70">
        <f>GDAM!AE44+'OA&amp;GRIDCO'!OU44</f>
        <v>3.62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1613.9662175257731</v>
      </c>
      <c r="FR44" s="1">
        <f t="shared" si="1"/>
        <v>132.54749999999999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/>
      <c r="R45" s="71"/>
      <c r="S45" s="71"/>
      <c r="T45" s="71"/>
      <c r="U45" s="71"/>
      <c r="V45" s="71"/>
      <c r="W45" s="251">
        <v>9.1300000000000008</v>
      </c>
      <c r="X45" s="71"/>
      <c r="Y45" s="71">
        <v>4.26</v>
      </c>
      <c r="Z45" s="71"/>
      <c r="AA45" s="71">
        <v>6.39</v>
      </c>
      <c r="AB45" s="71"/>
      <c r="AC45" s="255">
        <v>0.94600000000000006</v>
      </c>
      <c r="AD45" s="71">
        <v>0</v>
      </c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0.82</v>
      </c>
      <c r="AH45" s="70">
        <f>'OA&amp;GRIDCO'!AD45+'Day Ahead IEX PXIL'!T45+RTM!T45</f>
        <v>0</v>
      </c>
      <c r="AI45" s="3">
        <f>'OA&amp;GRIDCO'!AU45+'Day Ahead IEX PXIL'!Y45+RTM!Y45</f>
        <v>80</v>
      </c>
      <c r="AJ45" s="3">
        <f>'OA&amp;GRIDCO'!AV45+'Day Ahead IEX PXIL'!Z45+RTM!Z45</f>
        <v>24</v>
      </c>
      <c r="AK45" s="70">
        <f>'OA&amp;GRIDCO'!BS45+'Day Ahead IEX PXIL'!AK45+RTM!AK45</f>
        <v>82.47</v>
      </c>
      <c r="AL45" s="70">
        <f>'OA&amp;GRIDCO'!BT45+'Day Ahead IEX PXIL'!AL45+RTM!AL45</f>
        <v>0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47.2</v>
      </c>
      <c r="AR45" s="70">
        <f>'OA&amp;GRIDCO'!CP45+'Day Ahead IEX PXIL'!AX45+RTM!AX45</f>
        <v>14.5</v>
      </c>
      <c r="AS45" s="70">
        <f>'OA&amp;GRIDCO'!DA45+'Day Ahead IEX PXIL'!BC45+RTM!BC45</f>
        <v>329.77713402061858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425.77278350515462</v>
      </c>
      <c r="BD45" s="70">
        <f>'OA&amp;GRIDCO'!ER45+'Day Ahead IEX PXIL'!CB45+RTM!CB45</f>
        <v>54.897500000000001</v>
      </c>
      <c r="BE45" s="71">
        <f>'OA&amp;GRIDCO'!OC45+GDAM!U45</f>
        <v>15.26</v>
      </c>
      <c r="BF45" s="71">
        <f>'OA&amp;GRIDCO'!OD45+GDAM!V45</f>
        <v>0</v>
      </c>
      <c r="BG45" s="49"/>
      <c r="BH45" s="49"/>
      <c r="BI45" s="3">
        <f>'OA&amp;GRIDCO'!EW45+'Day Ahead IEX PXIL'!CG45+RTM!CG45</f>
        <v>1.3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14</v>
      </c>
      <c r="CZ45" s="70">
        <f>'OA&amp;GRIDCO'!IH45+'Day Ahead IEX PXIL'!EJ45+RTM!ED45</f>
        <v>3.5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12.370000000000001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29.700000000000003</v>
      </c>
      <c r="DP45" s="70">
        <f>'OA&amp;GRIDCO'!LV45+'Day Ahead IEX PXIL'!HP45+RTM!IV45</f>
        <v>0</v>
      </c>
      <c r="DQ45" s="70">
        <f>RTM!HK45</f>
        <v>2.27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22.7</v>
      </c>
      <c r="ED45" s="70">
        <f>'OA&amp;GRIDCO'!MR45</f>
        <v>0</v>
      </c>
      <c r="EE45" s="70">
        <f>'OA&amp;GRIDCO'!MU45</f>
        <v>13.5</v>
      </c>
      <c r="EF45" s="70">
        <f>'OA&amp;GRIDCO'!MV45</f>
        <v>4.7</v>
      </c>
      <c r="EG45" s="70">
        <f>'OA&amp;GRIDCO'!MY45+'Day Ahead IEX PXIL'!IM45+GDAM!G45+RTM!II45</f>
        <v>2.11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4.12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2.3199999999999998</v>
      </c>
      <c r="FD45" s="70">
        <f>RTM!JX45</f>
        <v>0</v>
      </c>
      <c r="FE45" s="70">
        <f>GDAM!AE45+'OA&amp;GRIDCO'!OU45</f>
        <v>4.01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1621.4812175257728</v>
      </c>
      <c r="FR45" s="1">
        <f t="shared" si="1"/>
        <v>128.04749999999999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/>
      <c r="R46" s="71"/>
      <c r="S46" s="71"/>
      <c r="T46" s="71"/>
      <c r="U46" s="71"/>
      <c r="V46" s="71"/>
      <c r="W46" s="251">
        <v>9.99</v>
      </c>
      <c r="X46" s="71"/>
      <c r="Y46" s="71">
        <v>4.7</v>
      </c>
      <c r="Z46" s="71"/>
      <c r="AA46" s="71">
        <v>7.04</v>
      </c>
      <c r="AB46" s="71"/>
      <c r="AC46" s="255">
        <v>1.089</v>
      </c>
      <c r="AD46" s="71">
        <v>0</v>
      </c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0.82</v>
      </c>
      <c r="AH46" s="70">
        <f>'OA&amp;GRIDCO'!AD46+'Day Ahead IEX PXIL'!T46+RTM!T46</f>
        <v>0</v>
      </c>
      <c r="AI46" s="3">
        <f>'OA&amp;GRIDCO'!AU46+'Day Ahead IEX PXIL'!Y46+RTM!Y46</f>
        <v>80</v>
      </c>
      <c r="AJ46" s="3">
        <f>'OA&amp;GRIDCO'!AV46+'Day Ahead IEX PXIL'!Z46+RTM!Z46</f>
        <v>24</v>
      </c>
      <c r="AK46" s="70">
        <f>'OA&amp;GRIDCO'!BS46+'Day Ahead IEX PXIL'!AK46+RTM!AK46</f>
        <v>30.93</v>
      </c>
      <c r="AL46" s="70">
        <f>'OA&amp;GRIDCO'!BT46+'Day Ahead IEX PXIL'!AL46+RTM!AL46</f>
        <v>0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47.2</v>
      </c>
      <c r="AR46" s="70">
        <f>'OA&amp;GRIDCO'!CP46+'Day Ahead IEX PXIL'!AX46+RTM!AX46</f>
        <v>14.5</v>
      </c>
      <c r="AS46" s="70">
        <f>'OA&amp;GRIDCO'!DA46+'Day Ahead IEX PXIL'!BC46+RTM!BC46</f>
        <v>329.77713402061858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425.77278350515462</v>
      </c>
      <c r="BD46" s="70">
        <f>'OA&amp;GRIDCO'!ER46+'Day Ahead IEX PXIL'!CB46+RTM!CB46</f>
        <v>54.897500000000001</v>
      </c>
      <c r="BE46" s="71">
        <f>'OA&amp;GRIDCO'!OC46+GDAM!U46</f>
        <v>15.26</v>
      </c>
      <c r="BF46" s="71">
        <f>'OA&amp;GRIDCO'!OD46+GDAM!V46</f>
        <v>0</v>
      </c>
      <c r="BG46" s="49"/>
      <c r="BH46" s="49"/>
      <c r="BI46" s="3">
        <f>'OA&amp;GRIDCO'!EW46+'Day Ahead IEX PXIL'!CG46+RTM!CG46</f>
        <v>1.3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14</v>
      </c>
      <c r="CZ46" s="70">
        <f>'OA&amp;GRIDCO'!IH46+'Day Ahead IEX PXIL'!EJ46+RTM!ED46</f>
        <v>3.5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12.370000000000001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2.27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25</v>
      </c>
      <c r="ED46" s="70">
        <f>'OA&amp;GRIDCO'!MR46</f>
        <v>0</v>
      </c>
      <c r="EE46" s="70">
        <f>'OA&amp;GRIDCO'!MU46</f>
        <v>13.5</v>
      </c>
      <c r="EF46" s="70">
        <f>'OA&amp;GRIDCO'!MV46</f>
        <v>4.7</v>
      </c>
      <c r="EG46" s="70">
        <f>'OA&amp;GRIDCO'!MY46+'Day Ahead IEX PXIL'!IM46+GDAM!G46+RTM!II46</f>
        <v>2.3199999999999998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4.12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11.350000000000001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2.77</v>
      </c>
      <c r="FD46" s="70">
        <f>RTM!JX46</f>
        <v>0</v>
      </c>
      <c r="FE46" s="70">
        <f>GDAM!AE46+'OA&amp;GRIDCO'!OU46</f>
        <v>4.3699999999999992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1575.3922175257726</v>
      </c>
      <c r="FR46" s="1">
        <f t="shared" si="1"/>
        <v>128.04749999999999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/>
      <c r="R47" s="71"/>
      <c r="S47" s="71"/>
      <c r="T47" s="71"/>
      <c r="U47" s="71"/>
      <c r="V47" s="71"/>
      <c r="W47" s="251">
        <v>10.72</v>
      </c>
      <c r="X47" s="71"/>
      <c r="Y47" s="71">
        <v>5.12</v>
      </c>
      <c r="Z47" s="71"/>
      <c r="AA47" s="71">
        <v>7.68</v>
      </c>
      <c r="AB47" s="71"/>
      <c r="AC47" s="255">
        <v>1.73173</v>
      </c>
      <c r="AD47" s="71">
        <v>0</v>
      </c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0.82</v>
      </c>
      <c r="AH47" s="3">
        <f>'OA&amp;GRIDCO'!AD47+'Day Ahead IEX PXIL'!T47+RTM!T47</f>
        <v>0</v>
      </c>
      <c r="AI47" s="3">
        <f>'OA&amp;GRIDCO'!AU47+'Day Ahead IEX PXIL'!Y47+RTM!Y47</f>
        <v>80</v>
      </c>
      <c r="AJ47" s="3">
        <f>'OA&amp;GRIDCO'!AV47+'Day Ahead IEX PXIL'!Z47+RTM!Z47</f>
        <v>24</v>
      </c>
      <c r="AK47" s="3">
        <f>'OA&amp;GRIDCO'!BS47+'Day Ahead IEX PXIL'!AK47+RTM!AK47</f>
        <v>67.010000000000005</v>
      </c>
      <c r="AL47" s="3">
        <f>'OA&amp;GRIDCO'!BT47+'Day Ahead IEX PXIL'!AL47+RTM!AL47</f>
        <v>0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47.2</v>
      </c>
      <c r="AR47" s="3">
        <f>'OA&amp;GRIDCO'!CP47+'Day Ahead IEX PXIL'!AX47+RTM!AX47</f>
        <v>14.5</v>
      </c>
      <c r="AS47" s="3">
        <f>'OA&amp;GRIDCO'!DA47+'Day Ahead IEX PXIL'!BC47+RTM!BC47</f>
        <v>329.77713402061858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425.77278350515462</v>
      </c>
      <c r="BD47" s="3">
        <f>'OA&amp;GRIDCO'!ER47+'Day Ahead IEX PXIL'!CB47+RTM!CB47</f>
        <v>54.897500000000001</v>
      </c>
      <c r="BE47" s="71">
        <f>'OA&amp;GRIDCO'!OC47+GDAM!U47</f>
        <v>15.26</v>
      </c>
      <c r="BF47" s="71">
        <f>'OA&amp;GRIDCO'!OD47+GDAM!V47</f>
        <v>0</v>
      </c>
      <c r="BG47" s="49"/>
      <c r="BH47" s="49"/>
      <c r="BI47" s="3">
        <f>'OA&amp;GRIDCO'!EW47+'Day Ahead IEX PXIL'!CG47+RTM!CG47</f>
        <v>1.3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14</v>
      </c>
      <c r="CZ47" s="3">
        <f>'OA&amp;GRIDCO'!IH47+'Day Ahead IEX PXIL'!EJ47+RTM!ED47</f>
        <v>3.5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11.34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2.27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26.5</v>
      </c>
      <c r="ED47" s="70">
        <f>'OA&amp;GRIDCO'!MR47</f>
        <v>0</v>
      </c>
      <c r="EE47" s="70">
        <f>'OA&amp;GRIDCO'!MU47</f>
        <v>13.5</v>
      </c>
      <c r="EF47" s="70">
        <f>'OA&amp;GRIDCO'!MV47</f>
        <v>4.7</v>
      </c>
      <c r="EG47" s="70">
        <f>'OA&amp;GRIDCO'!MY47+'Day Ahead IEX PXIL'!IM47+GDAM!G47+RTM!II47</f>
        <v>2.66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4.12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11.370000000000001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4.71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1615.5979475257732</v>
      </c>
      <c r="FR47" s="1">
        <f t="shared" si="1"/>
        <v>128.04749999999999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/>
      <c r="R48" s="71"/>
      <c r="S48" s="71"/>
      <c r="T48" s="71"/>
      <c r="U48" s="71"/>
      <c r="V48" s="71"/>
      <c r="W48" s="251">
        <v>11.1</v>
      </c>
      <c r="X48" s="71"/>
      <c r="Y48" s="71">
        <v>5.42</v>
      </c>
      <c r="Z48" s="71"/>
      <c r="AA48" s="71">
        <v>8.1300000000000008</v>
      </c>
      <c r="AB48" s="71"/>
      <c r="AC48" s="255">
        <v>2.2249749506286043</v>
      </c>
      <c r="AD48" s="71">
        <v>0</v>
      </c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0.82</v>
      </c>
      <c r="AH48" s="3">
        <f>'OA&amp;GRIDCO'!AD48+'Day Ahead IEX PXIL'!T48+RTM!T48</f>
        <v>0</v>
      </c>
      <c r="AI48" s="3">
        <f>'OA&amp;GRIDCO'!AU48+'Day Ahead IEX PXIL'!Y48+RTM!Y48</f>
        <v>80</v>
      </c>
      <c r="AJ48" s="3">
        <f>'OA&amp;GRIDCO'!AV48+'Day Ahead IEX PXIL'!Z48+RTM!Z48</f>
        <v>24</v>
      </c>
      <c r="AK48" s="3">
        <f>'OA&amp;GRIDCO'!BS48+'Day Ahead IEX PXIL'!AK48+RTM!AK48</f>
        <v>121.65</v>
      </c>
      <c r="AL48" s="3">
        <f>'OA&amp;GRIDCO'!BT48+'Day Ahead IEX PXIL'!AL48+RTM!AL48</f>
        <v>0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47.2</v>
      </c>
      <c r="AR48" s="3">
        <f>'OA&amp;GRIDCO'!CP48+'Day Ahead IEX PXIL'!AX48+RTM!AX48</f>
        <v>14.5</v>
      </c>
      <c r="AS48" s="3">
        <f>'OA&amp;GRIDCO'!DA48+'Day Ahead IEX PXIL'!BC48+RTM!BC48</f>
        <v>329.77713402061858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425.77278350515462</v>
      </c>
      <c r="BD48" s="3">
        <f>'OA&amp;GRIDCO'!ER48+'Day Ahead IEX PXIL'!CB48+RTM!CB48</f>
        <v>54.897500000000001</v>
      </c>
      <c r="BE48" s="71">
        <f>'OA&amp;GRIDCO'!OC48+GDAM!U48</f>
        <v>15.26</v>
      </c>
      <c r="BF48" s="71">
        <f>'OA&amp;GRIDCO'!OD48+GDAM!V48</f>
        <v>0</v>
      </c>
      <c r="BG48" s="49"/>
      <c r="BH48" s="49"/>
      <c r="BI48" s="3">
        <f>'OA&amp;GRIDCO'!EW48+'Day Ahead IEX PXIL'!CG48+RTM!CG48</f>
        <v>1.3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14</v>
      </c>
      <c r="CZ48" s="3">
        <f>'OA&amp;GRIDCO'!IH48+'Day Ahead IEX PXIL'!EJ48+RTM!ED48</f>
        <v>3.5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11.34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2.27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28</v>
      </c>
      <c r="ED48" s="70">
        <f>'OA&amp;GRIDCO'!MR48</f>
        <v>0</v>
      </c>
      <c r="EE48" s="70">
        <f>'OA&amp;GRIDCO'!MU48</f>
        <v>13.5</v>
      </c>
      <c r="EF48" s="70">
        <f>'OA&amp;GRIDCO'!MV48</f>
        <v>4.7</v>
      </c>
      <c r="EG48" s="70">
        <f>'OA&amp;GRIDCO'!MY48+'Day Ahead IEX PXIL'!IM48+GDAM!G48+RTM!II48</f>
        <v>2.66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4.12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13.16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5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1675.5611924764019</v>
      </c>
      <c r="FR48" s="1">
        <f t="shared" si="1"/>
        <v>128.04749999999999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/>
      <c r="R49" s="71"/>
      <c r="S49" s="71"/>
      <c r="T49" s="71"/>
      <c r="U49" s="71"/>
      <c r="V49" s="71"/>
      <c r="W49" s="251">
        <v>11.61</v>
      </c>
      <c r="X49" s="71"/>
      <c r="Y49" s="71">
        <v>5.64</v>
      </c>
      <c r="Z49" s="71"/>
      <c r="AA49" s="71">
        <v>8.4600000000000009</v>
      </c>
      <c r="AB49" s="71"/>
      <c r="AC49" s="255">
        <v>2.5825800000000001</v>
      </c>
      <c r="AD49" s="71">
        <v>0</v>
      </c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0.82</v>
      </c>
      <c r="AH49" s="3">
        <f>'OA&amp;GRIDCO'!AD49+'Day Ahead IEX PXIL'!T49+RTM!T49</f>
        <v>0</v>
      </c>
      <c r="AI49" s="3">
        <f>'OA&amp;GRIDCO'!AU49+'Day Ahead IEX PXIL'!Y49+RTM!Y49</f>
        <v>80</v>
      </c>
      <c r="AJ49" s="3">
        <f>'OA&amp;GRIDCO'!AV49+'Day Ahead IEX PXIL'!Z49+RTM!Z49</f>
        <v>24</v>
      </c>
      <c r="AK49" s="3">
        <f>'OA&amp;GRIDCO'!BS49+'Day Ahead IEX PXIL'!AK49+RTM!AK49</f>
        <v>72.16</v>
      </c>
      <c r="AL49" s="3">
        <f>'OA&amp;GRIDCO'!BT49+'Day Ahead IEX PXIL'!AL49+RTM!AL49</f>
        <v>0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47.2</v>
      </c>
      <c r="AR49" s="3">
        <f>'OA&amp;GRIDCO'!CP49+'Day Ahead IEX PXIL'!AX49+RTM!AX49</f>
        <v>14.5</v>
      </c>
      <c r="AS49" s="3">
        <f>'OA&amp;GRIDCO'!DA49+'Day Ahead IEX PXIL'!BC49+RTM!BC49</f>
        <v>329.77713402061858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425.77278350515462</v>
      </c>
      <c r="BD49" s="3">
        <f>'OA&amp;GRIDCO'!ER49+'Day Ahead IEX PXIL'!CB49+RTM!CB49</f>
        <v>54.897500000000001</v>
      </c>
      <c r="BE49" s="71">
        <f>'OA&amp;GRIDCO'!OC49+GDAM!U49</f>
        <v>15.26</v>
      </c>
      <c r="BF49" s="71">
        <f>'OA&amp;GRIDCO'!OD49+GDAM!V49</f>
        <v>0</v>
      </c>
      <c r="BG49" s="49"/>
      <c r="BH49" s="49"/>
      <c r="BI49" s="3">
        <f>'OA&amp;GRIDCO'!EW49+'Day Ahead IEX PXIL'!CG49+RTM!CG49</f>
        <v>1.3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14</v>
      </c>
      <c r="CZ49" s="3">
        <f>'OA&amp;GRIDCO'!IH49+'Day Ahead IEX PXIL'!EJ49+RTM!ED49</f>
        <v>3.5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12.370000000000001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2.27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29.5</v>
      </c>
      <c r="ED49" s="70">
        <f>'OA&amp;GRIDCO'!MR49</f>
        <v>0</v>
      </c>
      <c r="EE49" s="70">
        <f>'OA&amp;GRIDCO'!MU49</f>
        <v>13.5</v>
      </c>
      <c r="EF49" s="70">
        <f>'OA&amp;GRIDCO'!MV49</f>
        <v>4.7</v>
      </c>
      <c r="EG49" s="70">
        <f>'OA&amp;GRIDCO'!MY49+'Day Ahead IEX PXIL'!IM49+GDAM!G49+RTM!II49</f>
        <v>2.88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4.12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14.940000000000001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5.42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1632.6087975257731</v>
      </c>
      <c r="FR49" s="1">
        <f t="shared" si="1"/>
        <v>128.04749999999999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/>
      <c r="R50" s="71"/>
      <c r="S50" s="71"/>
      <c r="T50" s="71"/>
      <c r="U50" s="71"/>
      <c r="V50" s="71"/>
      <c r="W50" s="251">
        <v>12.09</v>
      </c>
      <c r="X50" s="71"/>
      <c r="Y50" s="71">
        <v>5.73</v>
      </c>
      <c r="Z50" s="71"/>
      <c r="AA50" s="71">
        <v>8.59</v>
      </c>
      <c r="AB50" s="71"/>
      <c r="AC50" s="255">
        <v>2.6426400000000001</v>
      </c>
      <c r="AD50" s="71">
        <v>0</v>
      </c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0.82</v>
      </c>
      <c r="AH50" s="3">
        <f>'OA&amp;GRIDCO'!AD50+'Day Ahead IEX PXIL'!T50+RTM!T50</f>
        <v>0</v>
      </c>
      <c r="AI50" s="3">
        <f>'OA&amp;GRIDCO'!AU50+'Day Ahead IEX PXIL'!Y50+RTM!Y50</f>
        <v>80</v>
      </c>
      <c r="AJ50" s="3">
        <f>'OA&amp;GRIDCO'!AV50+'Day Ahead IEX PXIL'!Z50+RTM!Z50</f>
        <v>24</v>
      </c>
      <c r="AK50" s="3">
        <f>'OA&amp;GRIDCO'!BS50+'Day Ahead IEX PXIL'!AK50+RTM!AK50</f>
        <v>41.24</v>
      </c>
      <c r="AL50" s="3">
        <f>'OA&amp;GRIDCO'!BT50+'Day Ahead IEX PXIL'!AL50+RTM!AL50</f>
        <v>0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47.2</v>
      </c>
      <c r="AR50" s="3">
        <f>'OA&amp;GRIDCO'!CP50+'Day Ahead IEX PXIL'!AX50+RTM!AX50</f>
        <v>14.5</v>
      </c>
      <c r="AS50" s="3">
        <f>'OA&amp;GRIDCO'!DA50+'Day Ahead IEX PXIL'!BC50+RTM!BC50</f>
        <v>329.77713402061858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425.77278350515462</v>
      </c>
      <c r="BD50" s="3">
        <f>'OA&amp;GRIDCO'!ER50+'Day Ahead IEX PXIL'!CB50+RTM!CB50</f>
        <v>54.897500000000001</v>
      </c>
      <c r="BE50" s="71">
        <f>'OA&amp;GRIDCO'!OC50+GDAM!U50</f>
        <v>15.26</v>
      </c>
      <c r="BF50" s="71">
        <f>'OA&amp;GRIDCO'!OD50+GDAM!V50</f>
        <v>0</v>
      </c>
      <c r="BG50" s="49"/>
      <c r="BH50" s="49"/>
      <c r="BI50" s="3">
        <f>'OA&amp;GRIDCO'!EW50+'Day Ahead IEX PXIL'!CG50+RTM!CG50</f>
        <v>1.3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14</v>
      </c>
      <c r="CZ50" s="3">
        <f>'OA&amp;GRIDCO'!IH50+'Day Ahead IEX PXIL'!EJ50+RTM!ED50</f>
        <v>3.5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12.370000000000001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2.27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30.5</v>
      </c>
      <c r="ED50" s="70">
        <f>'OA&amp;GRIDCO'!MR50</f>
        <v>0</v>
      </c>
      <c r="EE50" s="70">
        <f>'OA&amp;GRIDCO'!MU50</f>
        <v>13.5</v>
      </c>
      <c r="EF50" s="70">
        <f>'OA&amp;GRIDCO'!MV50</f>
        <v>4.7</v>
      </c>
      <c r="EG50" s="70">
        <f>'OA&amp;GRIDCO'!MY50+'Day Ahead IEX PXIL'!IM50+GDAM!G50+RTM!II50</f>
        <v>3.11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4.12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16.53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3.55</v>
      </c>
      <c r="FD50" s="70">
        <f>RTM!JX50</f>
        <v>0</v>
      </c>
      <c r="FE50" s="70">
        <f>GDAM!AE50+'OA&amp;GRIDCO'!OU50</f>
        <v>5.48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1605.971857525773</v>
      </c>
      <c r="FR50" s="1">
        <f t="shared" si="1"/>
        <v>128.04749999999999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/>
      <c r="R51" s="71"/>
      <c r="S51" s="71"/>
      <c r="T51" s="71"/>
      <c r="U51" s="71"/>
      <c r="V51" s="71"/>
      <c r="W51" s="251">
        <v>12.59</v>
      </c>
      <c r="X51" s="71"/>
      <c r="Y51" s="71">
        <v>5.62</v>
      </c>
      <c r="Z51" s="71"/>
      <c r="AA51" s="71">
        <v>8.43</v>
      </c>
      <c r="AB51" s="71"/>
      <c r="AC51" s="255">
        <v>2.9929900000000003</v>
      </c>
      <c r="AD51" s="71">
        <v>0</v>
      </c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0.82</v>
      </c>
      <c r="AH51" s="3">
        <f>'OA&amp;GRIDCO'!AD51+'Day Ahead IEX PXIL'!T51+RTM!T51</f>
        <v>0</v>
      </c>
      <c r="AI51" s="3">
        <f>'OA&amp;GRIDCO'!AU51+'Day Ahead IEX PXIL'!Y51+RTM!Y51</f>
        <v>80</v>
      </c>
      <c r="AJ51" s="3">
        <f>'OA&amp;GRIDCO'!AV51+'Day Ahead IEX PXIL'!Z51+RTM!Z51</f>
        <v>24</v>
      </c>
      <c r="AK51" s="3">
        <f>'OA&amp;GRIDCO'!BS51+'Day Ahead IEX PXIL'!AK51+RTM!AK51</f>
        <v>51.55</v>
      </c>
      <c r="AL51" s="3">
        <f>'OA&amp;GRIDCO'!BT51+'Day Ahead IEX PXIL'!AL51+RTM!AL51</f>
        <v>0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47.2</v>
      </c>
      <c r="AR51" s="3">
        <f>'OA&amp;GRIDCO'!CP51+'Day Ahead IEX PXIL'!AX51+RTM!AX51</f>
        <v>14.5</v>
      </c>
      <c r="AS51" s="3">
        <f>'OA&amp;GRIDCO'!DA51+'Day Ahead IEX PXIL'!BC51+RTM!BC51</f>
        <v>329.77713402061858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425.77278350515462</v>
      </c>
      <c r="BD51" s="3">
        <f>'OA&amp;GRIDCO'!ER51+'Day Ahead IEX PXIL'!CB51+RTM!CB51</f>
        <v>54.897500000000001</v>
      </c>
      <c r="BE51" s="71">
        <f>'OA&amp;GRIDCO'!OC51+GDAM!U51</f>
        <v>17.259999999999998</v>
      </c>
      <c r="BF51" s="71">
        <f>'OA&amp;GRIDCO'!OD51+GDAM!V51</f>
        <v>0</v>
      </c>
      <c r="BG51" s="49"/>
      <c r="BH51" s="49"/>
      <c r="BI51" s="3">
        <f>'OA&amp;GRIDCO'!EW51+'Day Ahead IEX PXIL'!CG51+RTM!CG51</f>
        <v>1.3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14</v>
      </c>
      <c r="CZ51" s="3">
        <f>'OA&amp;GRIDCO'!IH51+'Day Ahead IEX PXIL'!EJ51+RTM!ED51</f>
        <v>3.5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12.370000000000001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2.27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32</v>
      </c>
      <c r="ED51" s="70">
        <f>'OA&amp;GRIDCO'!MR51</f>
        <v>0</v>
      </c>
      <c r="EE51" s="70">
        <f>'OA&amp;GRIDCO'!MU51</f>
        <v>13.5</v>
      </c>
      <c r="EF51" s="70">
        <f>'OA&amp;GRIDCO'!MV51</f>
        <v>4.7</v>
      </c>
      <c r="EG51" s="70">
        <f>'OA&amp;GRIDCO'!MY51+'Day Ahead IEX PXIL'!IM51+GDAM!G51+RTM!II51</f>
        <v>3.11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4.12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17.79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5.75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1618.846207525773</v>
      </c>
      <c r="FR51" s="1">
        <f t="shared" si="1"/>
        <v>128.04749999999999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/>
      <c r="R52" s="71"/>
      <c r="S52" s="71"/>
      <c r="T52" s="71"/>
      <c r="U52" s="71"/>
      <c r="V52" s="71"/>
      <c r="W52" s="251">
        <v>12.38</v>
      </c>
      <c r="X52" s="71"/>
      <c r="Y52" s="71">
        <v>5.62</v>
      </c>
      <c r="Z52" s="71"/>
      <c r="AA52" s="71">
        <v>8.43</v>
      </c>
      <c r="AB52" s="71"/>
      <c r="AC52" s="255">
        <v>3.9889569833880825</v>
      </c>
      <c r="AD52" s="71">
        <v>0</v>
      </c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0.82</v>
      </c>
      <c r="AH52" s="3">
        <f>'OA&amp;GRIDCO'!AD52+'Day Ahead IEX PXIL'!T52+RTM!T52</f>
        <v>0</v>
      </c>
      <c r="AI52" s="3">
        <f>'OA&amp;GRIDCO'!AU52+'Day Ahead IEX PXIL'!Y52+RTM!Y52</f>
        <v>80</v>
      </c>
      <c r="AJ52" s="3">
        <f>'OA&amp;GRIDCO'!AV52+'Day Ahead IEX PXIL'!Z52+RTM!Z52</f>
        <v>24</v>
      </c>
      <c r="AK52" s="3">
        <f>'OA&amp;GRIDCO'!BS52+'Day Ahead IEX PXIL'!AK52+RTM!AK52</f>
        <v>20.62</v>
      </c>
      <c r="AL52" s="3">
        <f>'OA&amp;GRIDCO'!BT52+'Day Ahead IEX PXIL'!AL52+RTM!AL52</f>
        <v>0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47.2</v>
      </c>
      <c r="AR52" s="3">
        <f>'OA&amp;GRIDCO'!CP52+'Day Ahead IEX PXIL'!AX52+RTM!AX52</f>
        <v>14.5</v>
      </c>
      <c r="AS52" s="3">
        <f>'OA&amp;GRIDCO'!DA52+'Day Ahead IEX PXIL'!BC52+RTM!BC52</f>
        <v>329.77713402061858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425.77278350515462</v>
      </c>
      <c r="BD52" s="3">
        <f>'OA&amp;GRIDCO'!ER52+'Day Ahead IEX PXIL'!CB52+RTM!CB52</f>
        <v>54.897500000000001</v>
      </c>
      <c r="BE52" s="71">
        <f>'OA&amp;GRIDCO'!OC52+GDAM!U52</f>
        <v>17.259999999999998</v>
      </c>
      <c r="BF52" s="71">
        <f>'OA&amp;GRIDCO'!OD52+GDAM!V52</f>
        <v>0</v>
      </c>
      <c r="BG52" s="49"/>
      <c r="BH52" s="49"/>
      <c r="BI52" s="3">
        <f>'OA&amp;GRIDCO'!EW52+'Day Ahead IEX PXIL'!CG52+RTM!CG52</f>
        <v>1.3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14</v>
      </c>
      <c r="CZ52" s="3">
        <f>'OA&amp;GRIDCO'!IH52+'Day Ahead IEX PXIL'!EJ52+RTM!ED52</f>
        <v>3.5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12.370000000000001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2.27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33.5</v>
      </c>
      <c r="ED52" s="70">
        <f>'OA&amp;GRIDCO'!MR52</f>
        <v>0</v>
      </c>
      <c r="EE52" s="70">
        <f>'OA&amp;GRIDCO'!MU52</f>
        <v>13.5</v>
      </c>
      <c r="EF52" s="70">
        <f>'OA&amp;GRIDCO'!MV52</f>
        <v>4.7</v>
      </c>
      <c r="EG52" s="70">
        <f>'OA&amp;GRIDCO'!MY52+'Day Ahead IEX PXIL'!IM52+GDAM!G52+RTM!II52</f>
        <v>2.99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4.12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18.59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5.75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1584.917874509161</v>
      </c>
      <c r="FR52" s="1">
        <f t="shared" si="1"/>
        <v>127.0475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/>
      <c r="R53" s="71"/>
      <c r="S53" s="71"/>
      <c r="T53" s="71"/>
      <c r="U53" s="71"/>
      <c r="V53" s="71"/>
      <c r="W53" s="251">
        <v>12.42</v>
      </c>
      <c r="X53" s="71"/>
      <c r="Y53" s="71">
        <v>5.66</v>
      </c>
      <c r="Z53" s="71"/>
      <c r="AA53" s="71">
        <v>8.48</v>
      </c>
      <c r="AB53" s="71"/>
      <c r="AC53" s="255">
        <v>4.0942065080157368</v>
      </c>
      <c r="AD53" s="71">
        <v>0</v>
      </c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0.82</v>
      </c>
      <c r="AH53" s="3">
        <f>'OA&amp;GRIDCO'!AD53+'Day Ahead IEX PXIL'!T53+RTM!T53</f>
        <v>0</v>
      </c>
      <c r="AI53" s="3">
        <f>'OA&amp;GRIDCO'!AU53+'Day Ahead IEX PXIL'!Y53+RTM!Y53</f>
        <v>80</v>
      </c>
      <c r="AJ53" s="3">
        <f>'OA&amp;GRIDCO'!AV53+'Day Ahead IEX PXIL'!Z53+RTM!Z53</f>
        <v>24</v>
      </c>
      <c r="AK53" s="3">
        <f>'OA&amp;GRIDCO'!BS53+'Day Ahead IEX PXIL'!AK53+RTM!AK53</f>
        <v>82.47</v>
      </c>
      <c r="AL53" s="3">
        <f>'OA&amp;GRIDCO'!BT53+'Day Ahead IEX PXIL'!AL53+RTM!AL53</f>
        <v>0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47.2</v>
      </c>
      <c r="AR53" s="3">
        <f>'OA&amp;GRIDCO'!CP53+'Day Ahead IEX PXIL'!AX53+RTM!AX53</f>
        <v>14.5</v>
      </c>
      <c r="AS53" s="3">
        <f>'OA&amp;GRIDCO'!DA53+'Day Ahead IEX PXIL'!BC53+RTM!BC53</f>
        <v>329.77713402061858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425.77278350515462</v>
      </c>
      <c r="BD53" s="3">
        <f>'OA&amp;GRIDCO'!ER53+'Day Ahead IEX PXIL'!CB53+RTM!CB53</f>
        <v>54.897500000000001</v>
      </c>
      <c r="BE53" s="71">
        <f>'OA&amp;GRIDCO'!OC53+GDAM!U53</f>
        <v>17.259999999999998</v>
      </c>
      <c r="BF53" s="71">
        <f>'OA&amp;GRIDCO'!OD53+GDAM!V53</f>
        <v>0</v>
      </c>
      <c r="BG53" s="49"/>
      <c r="BH53" s="49"/>
      <c r="BI53" s="3">
        <f>'OA&amp;GRIDCO'!EW53+'Day Ahead IEX PXIL'!CG53+RTM!CG53</f>
        <v>1.3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14</v>
      </c>
      <c r="CZ53" s="3">
        <f>'OA&amp;GRIDCO'!IH53+'Day Ahead IEX PXIL'!EJ53+RTM!ED53</f>
        <v>3.5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12.370000000000001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2.27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33.700000000000003</v>
      </c>
      <c r="ED53" s="70">
        <f>'OA&amp;GRIDCO'!MR53</f>
        <v>0</v>
      </c>
      <c r="EE53" s="70">
        <f>'OA&amp;GRIDCO'!MU53</f>
        <v>13.5</v>
      </c>
      <c r="EF53" s="70">
        <f>'OA&amp;GRIDCO'!MV53</f>
        <v>4.7</v>
      </c>
      <c r="EG53" s="70">
        <f>'OA&amp;GRIDCO'!MY53+'Day Ahead IEX PXIL'!IM53+GDAM!G53+RTM!II53</f>
        <v>3.11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4.12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19.46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5.75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1648.1541240337888</v>
      </c>
      <c r="FR53" s="1">
        <f t="shared" si="1"/>
        <v>127.0475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/>
      <c r="R54" s="71"/>
      <c r="S54" s="71"/>
      <c r="T54" s="71"/>
      <c r="U54" s="71"/>
      <c r="V54" s="71"/>
      <c r="W54" s="251">
        <v>12.73</v>
      </c>
      <c r="X54" s="71"/>
      <c r="Y54" s="71">
        <v>5.78</v>
      </c>
      <c r="Z54" s="71"/>
      <c r="AA54" s="71">
        <v>8.66</v>
      </c>
      <c r="AB54" s="71"/>
      <c r="AC54" s="255">
        <v>4.1889310801806268</v>
      </c>
      <c r="AD54" s="71">
        <v>0</v>
      </c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0.82</v>
      </c>
      <c r="AH54" s="3">
        <f>'OA&amp;GRIDCO'!AD54+'Day Ahead IEX PXIL'!T54+RTM!T54</f>
        <v>0</v>
      </c>
      <c r="AI54" s="3">
        <f>'OA&amp;GRIDCO'!AU54+'Day Ahead IEX PXIL'!Y54+RTM!Y54</f>
        <v>80</v>
      </c>
      <c r="AJ54" s="3">
        <f>'OA&amp;GRIDCO'!AV54+'Day Ahead IEX PXIL'!Z54+RTM!Z54</f>
        <v>24</v>
      </c>
      <c r="AK54" s="3">
        <f>'OA&amp;GRIDCO'!BS54+'Day Ahead IEX PXIL'!AK54+RTM!AK54</f>
        <v>103.09</v>
      </c>
      <c r="AL54" s="3">
        <f>'OA&amp;GRIDCO'!BT54+'Day Ahead IEX PXIL'!AL54+RTM!AL54</f>
        <v>0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47.2</v>
      </c>
      <c r="AR54" s="3">
        <f>'OA&amp;GRIDCO'!CP54+'Day Ahead IEX PXIL'!AX54+RTM!AX54</f>
        <v>14.5</v>
      </c>
      <c r="AS54" s="3">
        <f>'OA&amp;GRIDCO'!DA54+'Day Ahead IEX PXIL'!BC54+RTM!BC54</f>
        <v>329.77713402061858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425.77278350515462</v>
      </c>
      <c r="BD54" s="3">
        <f>'OA&amp;GRIDCO'!ER54+'Day Ahead IEX PXIL'!CB54+RTM!CB54</f>
        <v>54.897500000000001</v>
      </c>
      <c r="BE54" s="71">
        <f>'OA&amp;GRIDCO'!OC54+GDAM!U54</f>
        <v>17.259999999999998</v>
      </c>
      <c r="BF54" s="71">
        <f>'OA&amp;GRIDCO'!OD54+GDAM!V54</f>
        <v>0</v>
      </c>
      <c r="BG54" s="49"/>
      <c r="BH54" s="49"/>
      <c r="BI54" s="3">
        <f>'OA&amp;GRIDCO'!EW54+'Day Ahead IEX PXIL'!CG54+RTM!CG54</f>
        <v>1.3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14</v>
      </c>
      <c r="CZ54" s="3">
        <f>'OA&amp;GRIDCO'!IH54+'Day Ahead IEX PXIL'!EJ54+RTM!ED54</f>
        <v>3.5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12.370000000000001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2.27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34.5</v>
      </c>
      <c r="ED54" s="70">
        <f>'OA&amp;GRIDCO'!MR54</f>
        <v>0</v>
      </c>
      <c r="EE54" s="70">
        <f>'OA&amp;GRIDCO'!MU54</f>
        <v>13.5</v>
      </c>
      <c r="EF54" s="70">
        <f>'OA&amp;GRIDCO'!MV54</f>
        <v>4.7</v>
      </c>
      <c r="EG54" s="70">
        <f>'OA&amp;GRIDCO'!MY54+'Day Ahead IEX PXIL'!IM54+GDAM!G54+RTM!II54</f>
        <v>3.11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4.12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5.75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1670.7788486059535</v>
      </c>
      <c r="FR54" s="1">
        <f t="shared" si="1"/>
        <v>127.0475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/>
      <c r="R55" s="71"/>
      <c r="S55" s="71"/>
      <c r="T55" s="71"/>
      <c r="U55" s="71"/>
      <c r="V55" s="71"/>
      <c r="W55" s="251">
        <v>12.69</v>
      </c>
      <c r="X55" s="71"/>
      <c r="Y55" s="71">
        <v>5.79</v>
      </c>
      <c r="Z55" s="71"/>
      <c r="AA55" s="71">
        <v>8.68</v>
      </c>
      <c r="AB55" s="71"/>
      <c r="AC55" s="255">
        <v>4.3047055572710464</v>
      </c>
      <c r="AD55" s="71">
        <v>0</v>
      </c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0.82</v>
      </c>
      <c r="AH55" s="3">
        <f>'OA&amp;GRIDCO'!AD55+'Day Ahead IEX PXIL'!T55+RTM!T55</f>
        <v>0</v>
      </c>
      <c r="AI55" s="3">
        <f>'OA&amp;GRIDCO'!AU55+'Day Ahead IEX PXIL'!Y55+RTM!Y55</f>
        <v>80</v>
      </c>
      <c r="AJ55" s="3">
        <f>'OA&amp;GRIDCO'!AV55+'Day Ahead IEX PXIL'!Z55+RTM!Z55</f>
        <v>24</v>
      </c>
      <c r="AK55" s="3">
        <f>'OA&amp;GRIDCO'!BS55+'Day Ahead IEX PXIL'!AK55+RTM!AK55</f>
        <v>41.24</v>
      </c>
      <c r="AL55" s="3">
        <f>'OA&amp;GRIDCO'!BT55+'Day Ahead IEX PXIL'!AL55+RTM!AL55</f>
        <v>0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47.2</v>
      </c>
      <c r="AR55" s="3">
        <f>'OA&amp;GRIDCO'!CP55+'Day Ahead IEX PXIL'!AX55+RTM!AX55</f>
        <v>14.5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425.77278350515462</v>
      </c>
      <c r="BD55" s="3">
        <f>'OA&amp;GRIDCO'!ER55+'Day Ahead IEX PXIL'!CB55+RTM!CB55</f>
        <v>54.897500000000001</v>
      </c>
      <c r="BE55" s="71">
        <f>'OA&amp;GRIDCO'!OC55+GDAM!U55</f>
        <v>17.259999999999998</v>
      </c>
      <c r="BF55" s="71">
        <f>'OA&amp;GRIDCO'!OD55+GDAM!V55</f>
        <v>0</v>
      </c>
      <c r="BG55" s="49"/>
      <c r="BH55" s="49"/>
      <c r="BI55" s="3">
        <f>'OA&amp;GRIDCO'!EW55+'Day Ahead IEX PXIL'!CG55+RTM!CG55</f>
        <v>1.3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14</v>
      </c>
      <c r="CZ55" s="3">
        <f>'OA&amp;GRIDCO'!IH55+'Day Ahead IEX PXIL'!EJ55+RTM!ED55</f>
        <v>3.5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12.370000000000001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2.27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35</v>
      </c>
      <c r="ED55" s="70">
        <f>'OA&amp;GRIDCO'!MR55</f>
        <v>0</v>
      </c>
      <c r="EE55" s="70">
        <f>'OA&amp;GRIDCO'!MU55</f>
        <v>13.5</v>
      </c>
      <c r="EF55" s="70">
        <f>'OA&amp;GRIDCO'!MV55</f>
        <v>4.7</v>
      </c>
      <c r="EG55" s="70">
        <f>'OA&amp;GRIDCO'!MY55+'Day Ahead IEX PXIL'!IM55+GDAM!G55+RTM!II55</f>
        <v>3.11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4.12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5.75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1609.9348730830441</v>
      </c>
      <c r="FR55" s="1">
        <f t="shared" si="1"/>
        <v>127.0475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/>
      <c r="R56" s="71"/>
      <c r="S56" s="71"/>
      <c r="T56" s="71"/>
      <c r="U56" s="71"/>
      <c r="V56" s="71"/>
      <c r="W56" s="251">
        <v>12.3</v>
      </c>
      <c r="X56" s="71"/>
      <c r="Y56" s="71">
        <v>5.8</v>
      </c>
      <c r="Z56" s="71"/>
      <c r="AA56" s="71">
        <v>8.69</v>
      </c>
      <c r="AB56" s="71"/>
      <c r="AC56" s="255">
        <v>4.3678552720476382</v>
      </c>
      <c r="AD56" s="71">
        <v>0</v>
      </c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0.82</v>
      </c>
      <c r="AH56" s="3">
        <f>'OA&amp;GRIDCO'!AD56+'Day Ahead IEX PXIL'!T56+RTM!T56</f>
        <v>0</v>
      </c>
      <c r="AI56" s="3">
        <f>'OA&amp;GRIDCO'!AU56+'Day Ahead IEX PXIL'!Y56+RTM!Y56</f>
        <v>80</v>
      </c>
      <c r="AJ56" s="3">
        <f>'OA&amp;GRIDCO'!AV56+'Day Ahead IEX PXIL'!Z56+RTM!Z56</f>
        <v>24</v>
      </c>
      <c r="AK56" s="3">
        <f>'OA&amp;GRIDCO'!BS56+'Day Ahead IEX PXIL'!AK56+RTM!AK56</f>
        <v>20.62</v>
      </c>
      <c r="AL56" s="3">
        <f>'OA&amp;GRIDCO'!BT56+'Day Ahead IEX PXIL'!AL56+RTM!AL56</f>
        <v>0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47.2</v>
      </c>
      <c r="AR56" s="3">
        <f>'OA&amp;GRIDCO'!CP56+'Day Ahead IEX PXIL'!AX56+RTM!AX56</f>
        <v>14.5</v>
      </c>
      <c r="AS56" s="3">
        <f>'OA&amp;GRIDCO'!DA56+'Day Ahead IEX PXIL'!BC56+RTM!BC56</f>
        <v>277.27738402061857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425.77278350515462</v>
      </c>
      <c r="BD56" s="3">
        <f>'OA&amp;GRIDCO'!ER56+'Day Ahead IEX PXIL'!CB56+RTM!CB56</f>
        <v>54.897500000000001</v>
      </c>
      <c r="BE56" s="71">
        <f>'OA&amp;GRIDCO'!OC56+GDAM!U56</f>
        <v>17.259999999999998</v>
      </c>
      <c r="BF56" s="71">
        <f>'OA&amp;GRIDCO'!OD56+GDAM!V56</f>
        <v>0</v>
      </c>
      <c r="BG56" s="49"/>
      <c r="BH56" s="49"/>
      <c r="BI56" s="3">
        <f>'OA&amp;GRIDCO'!EW56+'Day Ahead IEX PXIL'!CG56+RTM!CG56</f>
        <v>1.3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370</v>
      </c>
      <c r="CX56" s="3">
        <f>'OA&amp;GRIDCO'!HV56+'Day Ahead IEX PXIL'!ED56+RTM!DX56</f>
        <v>0</v>
      </c>
      <c r="CY56" s="3">
        <f>'OA&amp;GRIDCO'!IG56+'Day Ahead IEX PXIL'!EI56+RTM!EC56</f>
        <v>14</v>
      </c>
      <c r="CZ56" s="3">
        <f>'OA&amp;GRIDCO'!IH56+'Day Ahead IEX PXIL'!EJ56+RTM!ED56</f>
        <v>3.5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12.370000000000001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2.27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36</v>
      </c>
      <c r="ED56" s="70">
        <f>'OA&amp;GRIDCO'!MR56</f>
        <v>0</v>
      </c>
      <c r="EE56" s="70">
        <f>'OA&amp;GRIDCO'!MU56</f>
        <v>13.5</v>
      </c>
      <c r="EF56" s="70">
        <f>'OA&amp;GRIDCO'!MV56</f>
        <v>4.7</v>
      </c>
      <c r="EG56" s="70">
        <f>'OA&amp;GRIDCO'!MY56+'Day Ahead IEX PXIL'!IM56+GDAM!G56+RTM!II56</f>
        <v>3.11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4.12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18.89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5.75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1507.0770227978205</v>
      </c>
      <c r="FR56" s="1">
        <f t="shared" si="1"/>
        <v>127.0475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/>
      <c r="R57" s="71"/>
      <c r="S57" s="71"/>
      <c r="T57" s="71"/>
      <c r="U57" s="71"/>
      <c r="V57" s="71"/>
      <c r="W57" s="251">
        <v>12.98</v>
      </c>
      <c r="X57" s="71"/>
      <c r="Y57" s="71">
        <v>5.69</v>
      </c>
      <c r="Z57" s="71"/>
      <c r="AA57" s="71">
        <v>8.5299999999999994</v>
      </c>
      <c r="AB57" s="71"/>
      <c r="AC57" s="255">
        <v>4.3994301294359337</v>
      </c>
      <c r="AD57" s="71">
        <v>0</v>
      </c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0.82</v>
      </c>
      <c r="AH57" s="3">
        <f>'OA&amp;GRIDCO'!AD57+'Day Ahead IEX PXIL'!T57+RTM!T57</f>
        <v>0</v>
      </c>
      <c r="AI57" s="3">
        <f>'OA&amp;GRIDCO'!AU57+'Day Ahead IEX PXIL'!Y57+RTM!Y57</f>
        <v>80</v>
      </c>
      <c r="AJ57" s="3">
        <f>'OA&amp;GRIDCO'!AV57+'Day Ahead IEX PXIL'!Z57+RTM!Z57</f>
        <v>24</v>
      </c>
      <c r="AK57" s="3">
        <f>'OA&amp;GRIDCO'!BS57+'Day Ahead IEX PXIL'!AK57+RTM!AK57</f>
        <v>51.55</v>
      </c>
      <c r="AL57" s="3">
        <f>'OA&amp;GRIDCO'!BT57+'Day Ahead IEX PXIL'!AL57+RTM!AL57</f>
        <v>0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47.2</v>
      </c>
      <c r="AR57" s="3">
        <f>'OA&amp;GRIDCO'!CP57+'Day Ahead IEX PXIL'!AX57+RTM!AX57</f>
        <v>14.5</v>
      </c>
      <c r="AS57" s="3">
        <f>'OA&amp;GRIDCO'!DA57+'Day Ahead IEX PXIL'!BC57+RTM!BC57</f>
        <v>224.77738402061854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425.77278350515462</v>
      </c>
      <c r="BD57" s="3">
        <f>'OA&amp;GRIDCO'!ER57+'Day Ahead IEX PXIL'!CB57+RTM!CB57</f>
        <v>54.897500000000001</v>
      </c>
      <c r="BE57" s="71">
        <f>'OA&amp;GRIDCO'!OC57+GDAM!U57</f>
        <v>17.259999999999998</v>
      </c>
      <c r="BF57" s="71">
        <f>'OA&amp;GRIDCO'!OD57+GDAM!V57</f>
        <v>0</v>
      </c>
      <c r="BG57" s="49"/>
      <c r="BH57" s="49"/>
      <c r="BI57" s="3">
        <f>'OA&amp;GRIDCO'!EW57+'Day Ahead IEX PXIL'!CG57+RTM!CG57</f>
        <v>1.3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340</v>
      </c>
      <c r="CX57" s="3">
        <f>'OA&amp;GRIDCO'!HV57+'Day Ahead IEX PXIL'!ED57+RTM!DX57</f>
        <v>0</v>
      </c>
      <c r="CY57" s="3">
        <f>'OA&amp;GRIDCO'!IG57+'Day Ahead IEX PXIL'!EI57+RTM!EC57</f>
        <v>14</v>
      </c>
      <c r="CZ57" s="3">
        <f>'OA&amp;GRIDCO'!IH57+'Day Ahead IEX PXIL'!EJ57+RTM!ED57</f>
        <v>3.5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13.4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2.27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37</v>
      </c>
      <c r="ED57" s="70">
        <f>'OA&amp;GRIDCO'!MR57</f>
        <v>0</v>
      </c>
      <c r="EE57" s="70">
        <f>'OA&amp;GRIDCO'!MU57</f>
        <v>13.5</v>
      </c>
      <c r="EF57" s="70">
        <f>'OA&amp;GRIDCO'!MV57</f>
        <v>4.7</v>
      </c>
      <c r="EG57" s="70">
        <f>'OA&amp;GRIDCO'!MY57+'Day Ahead IEX PXIL'!IM57+GDAM!G57+RTM!II57</f>
        <v>3.11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14.58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5.75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1448.7095976552089</v>
      </c>
      <c r="FR57" s="1">
        <f t="shared" si="1"/>
        <v>127.0475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/>
      <c r="R58" s="71"/>
      <c r="S58" s="71"/>
      <c r="T58" s="71"/>
      <c r="U58" s="71"/>
      <c r="V58" s="71"/>
      <c r="W58" s="251">
        <v>11.77</v>
      </c>
      <c r="X58" s="71"/>
      <c r="Y58" s="71">
        <v>6.05</v>
      </c>
      <c r="Z58" s="71"/>
      <c r="AA58" s="71">
        <v>9.06</v>
      </c>
      <c r="AB58" s="71"/>
      <c r="AC58" s="255">
        <v>4.4415299392869931</v>
      </c>
      <c r="AD58" s="71">
        <v>0</v>
      </c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0.82</v>
      </c>
      <c r="AH58" s="3">
        <f>'OA&amp;GRIDCO'!AD58+'Day Ahead IEX PXIL'!T58+RTM!T58</f>
        <v>0</v>
      </c>
      <c r="AI58" s="3">
        <f>'OA&amp;GRIDCO'!AU58+'Day Ahead IEX PXIL'!Y58+RTM!Y58</f>
        <v>80</v>
      </c>
      <c r="AJ58" s="3">
        <f>'OA&amp;GRIDCO'!AV58+'Day Ahead IEX PXIL'!Z58+RTM!Z58</f>
        <v>24</v>
      </c>
      <c r="AK58" s="3">
        <f>'OA&amp;GRIDCO'!BS58+'Day Ahead IEX PXIL'!AK58+RTM!AK58</f>
        <v>20.62</v>
      </c>
      <c r="AL58" s="3">
        <f>'OA&amp;GRIDCO'!BT58+'Day Ahead IEX PXIL'!AL58+RTM!AL58</f>
        <v>0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47.2</v>
      </c>
      <c r="AR58" s="3">
        <f>'OA&amp;GRIDCO'!CP58+'Day Ahead IEX PXIL'!AX58+RTM!AX58</f>
        <v>14.5</v>
      </c>
      <c r="AS58" s="3">
        <f>'OA&amp;GRIDCO'!DA58+'Day Ahead IEX PXIL'!BC58+RTM!BC58</f>
        <v>180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425.77278350515462</v>
      </c>
      <c r="BD58" s="3">
        <f>'OA&amp;GRIDCO'!ER58+'Day Ahead IEX PXIL'!CB58+RTM!CB58</f>
        <v>54.897500000000001</v>
      </c>
      <c r="BE58" s="71">
        <f>'OA&amp;GRIDCO'!OC58+GDAM!U58</f>
        <v>17.259999999999998</v>
      </c>
      <c r="BF58" s="71">
        <f>'OA&amp;GRIDCO'!OD58+GDAM!V58</f>
        <v>0</v>
      </c>
      <c r="BG58" s="49"/>
      <c r="BH58" s="49"/>
      <c r="BI58" s="3">
        <f>'OA&amp;GRIDCO'!EW58+'Day Ahead IEX PXIL'!CG58+RTM!CG58</f>
        <v>1.3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310</v>
      </c>
      <c r="CX58" s="3">
        <f>'OA&amp;GRIDCO'!HV58+'Day Ahead IEX PXIL'!ED58+RTM!DX58</f>
        <v>0</v>
      </c>
      <c r="CY58" s="3">
        <f>'OA&amp;GRIDCO'!IG58+'Day Ahead IEX PXIL'!EI58+RTM!EC58</f>
        <v>14</v>
      </c>
      <c r="CZ58" s="3">
        <f>'OA&amp;GRIDCO'!IH58+'Day Ahead IEX PXIL'!EJ58+RTM!ED58</f>
        <v>3.5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13.4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2.27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36.5</v>
      </c>
      <c r="ED58" s="70">
        <f>'OA&amp;GRIDCO'!MR58</f>
        <v>0</v>
      </c>
      <c r="EE58" s="70">
        <f>'OA&amp;GRIDCO'!MU58</f>
        <v>13.5</v>
      </c>
      <c r="EF58" s="70">
        <f>'OA&amp;GRIDCO'!MV58</f>
        <v>4.7</v>
      </c>
      <c r="EG58" s="70">
        <f>'OA&amp;GRIDCO'!MY58+'Day Ahead IEX PXIL'!IM58+GDAM!G58+RTM!II58</f>
        <v>3.11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18.71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5.75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1346.5873134444414</v>
      </c>
      <c r="FR58" s="1">
        <f t="shared" si="1"/>
        <v>127.0475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/>
      <c r="R59" s="71"/>
      <c r="S59" s="71"/>
      <c r="T59" s="71"/>
      <c r="U59" s="71"/>
      <c r="V59" s="71"/>
      <c r="W59" s="251">
        <v>10.47</v>
      </c>
      <c r="X59" s="71"/>
      <c r="Y59" s="71">
        <v>5.66</v>
      </c>
      <c r="Z59" s="71"/>
      <c r="AA59" s="71">
        <v>8.49</v>
      </c>
      <c r="AB59" s="71"/>
      <c r="AC59" s="255">
        <v>4.5046796540635885</v>
      </c>
      <c r="AD59" s="71">
        <v>0</v>
      </c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0.82</v>
      </c>
      <c r="AH59" s="3">
        <f>'OA&amp;GRIDCO'!AD59+'Day Ahead IEX PXIL'!T59+RTM!T59</f>
        <v>0</v>
      </c>
      <c r="AI59" s="3">
        <f>'OA&amp;GRIDCO'!AU59+'Day Ahead IEX PXIL'!Y59+RTM!Y59</f>
        <v>80</v>
      </c>
      <c r="AJ59" s="3">
        <f>'OA&amp;GRIDCO'!AV59+'Day Ahead IEX PXIL'!Z59+RTM!Z59</f>
        <v>24</v>
      </c>
      <c r="AK59" s="3">
        <f>'OA&amp;GRIDCO'!BS59+'Day Ahead IEX PXIL'!AK59+RTM!AK59</f>
        <v>61.86</v>
      </c>
      <c r="AL59" s="3">
        <f>'OA&amp;GRIDCO'!BT59+'Day Ahead IEX PXIL'!AL59+RTM!AL59</f>
        <v>0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47.2</v>
      </c>
      <c r="AR59" s="3">
        <f>'OA&amp;GRIDCO'!CP59+'Day Ahead IEX PXIL'!AX59+RTM!AX59</f>
        <v>14.5</v>
      </c>
      <c r="AS59" s="3">
        <f>'OA&amp;GRIDCO'!DA59+'Day Ahead IEX PXIL'!BC59+RTM!BC59</f>
        <v>180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425.77278350515462</v>
      </c>
      <c r="BD59" s="3">
        <f>'OA&amp;GRIDCO'!ER59+'Day Ahead IEX PXIL'!CB59+RTM!CB59</f>
        <v>54.897500000000001</v>
      </c>
      <c r="BE59" s="71">
        <f>'OA&amp;GRIDCO'!OC59+GDAM!U59</f>
        <v>17.259999999999998</v>
      </c>
      <c r="BF59" s="71">
        <f>'OA&amp;GRIDCO'!OD59+GDAM!V59</f>
        <v>0</v>
      </c>
      <c r="BG59" s="49"/>
      <c r="BH59" s="49"/>
      <c r="BI59" s="3">
        <f>'OA&amp;GRIDCO'!EW59+'Day Ahead IEX PXIL'!CG59+RTM!CG59</f>
        <v>1.3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280</v>
      </c>
      <c r="CX59" s="3">
        <f>'OA&amp;GRIDCO'!HV59+'Day Ahead IEX PXIL'!ED59+RTM!DX59</f>
        <v>0</v>
      </c>
      <c r="CY59" s="3">
        <f>'OA&amp;GRIDCO'!IG59+'Day Ahead IEX PXIL'!EI59+RTM!EC59</f>
        <v>14</v>
      </c>
      <c r="CZ59" s="3">
        <f>'OA&amp;GRIDCO'!IH59+'Day Ahead IEX PXIL'!EJ59+RTM!ED59</f>
        <v>3.5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14.43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2.27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36</v>
      </c>
      <c r="ED59" s="70">
        <f>'OA&amp;GRIDCO'!MR59</f>
        <v>0</v>
      </c>
      <c r="EE59" s="70">
        <f>'OA&amp;GRIDCO'!MU59</f>
        <v>13.5</v>
      </c>
      <c r="EF59" s="70">
        <f>'OA&amp;GRIDCO'!MV59</f>
        <v>4.7</v>
      </c>
      <c r="EG59" s="70">
        <f>'OA&amp;GRIDCO'!MY59+'Day Ahead IEX PXIL'!IM59+GDAM!G59+RTM!II59</f>
        <v>3.32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5.15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16.440000000000001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5.75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1358.3174631592183</v>
      </c>
      <c r="FR59" s="1">
        <f t="shared" si="1"/>
        <v>127.0475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/>
      <c r="R60" s="71"/>
      <c r="S60" s="71"/>
      <c r="T60" s="71"/>
      <c r="U60" s="71"/>
      <c r="V60" s="71"/>
      <c r="W60" s="251">
        <v>11.04</v>
      </c>
      <c r="X60" s="71"/>
      <c r="Y60" s="71">
        <v>5.65</v>
      </c>
      <c r="Z60" s="71"/>
      <c r="AA60" s="71">
        <v>8.4700000000000006</v>
      </c>
      <c r="AB60" s="71"/>
      <c r="AC60" s="255">
        <v>4.2205059375689213</v>
      </c>
      <c r="AD60" s="71">
        <v>0</v>
      </c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0.82</v>
      </c>
      <c r="AH60" s="3">
        <f>'OA&amp;GRIDCO'!AD60+'Day Ahead IEX PXIL'!T60+RTM!T60</f>
        <v>0</v>
      </c>
      <c r="AI60" s="3">
        <f>'OA&amp;GRIDCO'!AU60+'Day Ahead IEX PXIL'!Y60+RTM!Y60</f>
        <v>80</v>
      </c>
      <c r="AJ60" s="3">
        <f>'OA&amp;GRIDCO'!AV60+'Day Ahead IEX PXIL'!Z60+RTM!Z60</f>
        <v>24</v>
      </c>
      <c r="AK60" s="3">
        <f>'OA&amp;GRIDCO'!BS60+'Day Ahead IEX PXIL'!AK60+RTM!AK60</f>
        <v>97.94</v>
      </c>
      <c r="AL60" s="3">
        <f>'OA&amp;GRIDCO'!BT60+'Day Ahead IEX PXIL'!AL60+RTM!AL60</f>
        <v>0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47.2</v>
      </c>
      <c r="AR60" s="3">
        <f>'OA&amp;GRIDCO'!CP60+'Day Ahead IEX PXIL'!AX60+RTM!AX60</f>
        <v>14.5</v>
      </c>
      <c r="AS60" s="3">
        <f>'OA&amp;GRIDCO'!DA60+'Day Ahead IEX PXIL'!BC60+RTM!BC60</f>
        <v>180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425.77278350515462</v>
      </c>
      <c r="BD60" s="3">
        <f>'OA&amp;GRIDCO'!ER60+'Day Ahead IEX PXIL'!CB60+RTM!CB60</f>
        <v>54.897500000000001</v>
      </c>
      <c r="BE60" s="71">
        <f>'OA&amp;GRIDCO'!OC60+GDAM!U60</f>
        <v>17.259999999999998</v>
      </c>
      <c r="BF60" s="71">
        <f>'OA&amp;GRIDCO'!OD60+GDAM!V60</f>
        <v>0</v>
      </c>
      <c r="BG60" s="49"/>
      <c r="BH60" s="49"/>
      <c r="BI60" s="3">
        <f>'OA&amp;GRIDCO'!EW60+'Day Ahead IEX PXIL'!CG60+RTM!CG60</f>
        <v>1.3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2.06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14</v>
      </c>
      <c r="CZ60" s="3">
        <f>'OA&amp;GRIDCO'!IH60+'Day Ahead IEX PXIL'!EJ60+RTM!ED60</f>
        <v>3.5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14.43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2.27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35</v>
      </c>
      <c r="ED60" s="70">
        <f>'OA&amp;GRIDCO'!MR60</f>
        <v>0</v>
      </c>
      <c r="EE60" s="70">
        <f>'OA&amp;GRIDCO'!MU60</f>
        <v>13.5</v>
      </c>
      <c r="EF60" s="70">
        <f>'OA&amp;GRIDCO'!MV60</f>
        <v>4.7</v>
      </c>
      <c r="EG60" s="70">
        <f>'OA&amp;GRIDCO'!MY60+'Day Ahead IEX PXIL'!IM60+GDAM!G60+RTM!II60</f>
        <v>3.22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5.15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17.93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5.75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1397.1032894427235</v>
      </c>
      <c r="FR60" s="1">
        <f t="shared" si="1"/>
        <v>127.0475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/>
      <c r="R61" s="71"/>
      <c r="S61" s="71"/>
      <c r="T61" s="71"/>
      <c r="U61" s="71"/>
      <c r="V61" s="71"/>
      <c r="W61" s="251">
        <v>11.16</v>
      </c>
      <c r="X61" s="71"/>
      <c r="Y61" s="71">
        <v>5.74</v>
      </c>
      <c r="Z61" s="71"/>
      <c r="AA61" s="71">
        <v>8.6</v>
      </c>
      <c r="AB61" s="71"/>
      <c r="AC61" s="255">
        <v>4.1152564129412692</v>
      </c>
      <c r="AD61" s="71">
        <v>0</v>
      </c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0.82</v>
      </c>
      <c r="AH61" s="3">
        <f>'OA&amp;GRIDCO'!AD61+'Day Ahead IEX PXIL'!T61+RTM!T61</f>
        <v>0</v>
      </c>
      <c r="AI61" s="3">
        <f>'OA&amp;GRIDCO'!AU61+'Day Ahead IEX PXIL'!Y61+RTM!Y61</f>
        <v>80</v>
      </c>
      <c r="AJ61" s="3">
        <f>'OA&amp;GRIDCO'!AV61+'Day Ahead IEX PXIL'!Z61+RTM!Z61</f>
        <v>24</v>
      </c>
      <c r="AK61" s="3">
        <f>'OA&amp;GRIDCO'!BS61+'Day Ahead IEX PXIL'!AK61+RTM!AK61</f>
        <v>82.47</v>
      </c>
      <c r="AL61" s="3">
        <f>'OA&amp;GRIDCO'!BT61+'Day Ahead IEX PXIL'!AL61+RTM!AL61</f>
        <v>0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47.2</v>
      </c>
      <c r="AR61" s="3">
        <f>'OA&amp;GRIDCO'!CP61+'Day Ahead IEX PXIL'!AX61+RTM!AX61</f>
        <v>14.5</v>
      </c>
      <c r="AS61" s="3">
        <f>'OA&amp;GRIDCO'!DA61+'Day Ahead IEX PXIL'!BC61+RTM!BC61</f>
        <v>180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425.77278350515462</v>
      </c>
      <c r="BD61" s="3">
        <f>'OA&amp;GRIDCO'!ER61+'Day Ahead IEX PXIL'!CB61+RTM!CB61</f>
        <v>54.897500000000001</v>
      </c>
      <c r="BE61" s="71">
        <f>'OA&amp;GRIDCO'!OC61+GDAM!U61</f>
        <v>17.259999999999998</v>
      </c>
      <c r="BF61" s="71">
        <f>'OA&amp;GRIDCO'!OD61+GDAM!V61</f>
        <v>0</v>
      </c>
      <c r="BG61" s="49"/>
      <c r="BH61" s="49"/>
      <c r="BI61" s="3">
        <f>'OA&amp;GRIDCO'!EW61+'Day Ahead IEX PXIL'!CG61+RTM!CG61</f>
        <v>1.3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14</v>
      </c>
      <c r="CZ61" s="3">
        <f>'OA&amp;GRIDCO'!IH61+'Day Ahead IEX PXIL'!EJ61+RTM!ED61</f>
        <v>3.5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14.43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2.27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34</v>
      </c>
      <c r="ED61" s="70">
        <f>'OA&amp;GRIDCO'!MR61</f>
        <v>0</v>
      </c>
      <c r="EE61" s="70">
        <f>'OA&amp;GRIDCO'!MU61</f>
        <v>13.5</v>
      </c>
      <c r="EF61" s="70">
        <f>'OA&amp;GRIDCO'!MV61</f>
        <v>4.7</v>
      </c>
      <c r="EG61" s="70">
        <f>'OA&amp;GRIDCO'!MY61+'Day Ahead IEX PXIL'!IM61+GDAM!G61+RTM!II61</f>
        <v>3.11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5.15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19.46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5.75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1380.9810399180958</v>
      </c>
      <c r="FR61" s="1">
        <f t="shared" si="1"/>
        <v>127.0475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/>
      <c r="R62" s="71"/>
      <c r="S62" s="71"/>
      <c r="T62" s="71"/>
      <c r="U62" s="71"/>
      <c r="V62" s="71"/>
      <c r="W62" s="251">
        <v>11.21</v>
      </c>
      <c r="X62" s="71"/>
      <c r="Y62" s="71">
        <v>5.31</v>
      </c>
      <c r="Z62" s="71"/>
      <c r="AA62" s="71">
        <v>7.96</v>
      </c>
      <c r="AB62" s="71"/>
      <c r="AC62" s="255">
        <v>4.020531840776381</v>
      </c>
      <c r="AD62" s="71">
        <v>0</v>
      </c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0.82</v>
      </c>
      <c r="AH62" s="3">
        <f>'OA&amp;GRIDCO'!AD62+'Day Ahead IEX PXIL'!T62+RTM!T62</f>
        <v>0</v>
      </c>
      <c r="AI62" s="3">
        <f>'OA&amp;GRIDCO'!AU62+'Day Ahead IEX PXIL'!Y62+RTM!Y62</f>
        <v>80</v>
      </c>
      <c r="AJ62" s="3">
        <f>'OA&amp;GRIDCO'!AV62+'Day Ahead IEX PXIL'!Z62+RTM!Z62</f>
        <v>24</v>
      </c>
      <c r="AK62" s="3">
        <f>'OA&amp;GRIDCO'!BS62+'Day Ahead IEX PXIL'!AK62+RTM!AK62</f>
        <v>15.46</v>
      </c>
      <c r="AL62" s="3">
        <f>'OA&amp;GRIDCO'!BT62+'Day Ahead IEX PXIL'!AL62+RTM!AL62</f>
        <v>0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47.2</v>
      </c>
      <c r="AR62" s="3">
        <f>'OA&amp;GRIDCO'!CP62+'Day Ahead IEX PXIL'!AX62+RTM!AX62</f>
        <v>14.5</v>
      </c>
      <c r="AS62" s="3">
        <f>'OA&amp;GRIDCO'!DA62+'Day Ahead IEX PXIL'!BC62+RTM!BC62</f>
        <v>180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425.77278350515462</v>
      </c>
      <c r="BD62" s="3">
        <f>'OA&amp;GRIDCO'!ER62+'Day Ahead IEX PXIL'!CB62+RTM!CB62</f>
        <v>54.897500000000001</v>
      </c>
      <c r="BE62" s="71">
        <f>'OA&amp;GRIDCO'!OC62+GDAM!U62</f>
        <v>17.259999999999998</v>
      </c>
      <c r="BF62" s="71">
        <f>'OA&amp;GRIDCO'!OD62+GDAM!V62</f>
        <v>0</v>
      </c>
      <c r="BG62" s="49"/>
      <c r="BH62" s="49"/>
      <c r="BI62" s="3">
        <f>'OA&amp;GRIDCO'!EW62+'Day Ahead IEX PXIL'!CG62+RTM!CG62</f>
        <v>1.3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14</v>
      </c>
      <c r="CZ62" s="3">
        <f>'OA&amp;GRIDCO'!IH62+'Day Ahead IEX PXIL'!EJ62+RTM!ED62</f>
        <v>3.5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14.43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2.27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33.4</v>
      </c>
      <c r="ED62" s="70">
        <f>'OA&amp;GRIDCO'!MR62</f>
        <v>0</v>
      </c>
      <c r="EE62" s="70">
        <f>'OA&amp;GRIDCO'!MU62</f>
        <v>13.5</v>
      </c>
      <c r="EF62" s="70">
        <f>'OA&amp;GRIDCO'!MV62</f>
        <v>4.7</v>
      </c>
      <c r="EG62" s="70">
        <f>'OA&amp;GRIDCO'!MY62+'Day Ahead IEX PXIL'!IM62+GDAM!G62+RTM!II62</f>
        <v>2.99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5.15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5.75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1311.7453153459312</v>
      </c>
      <c r="FR62" s="1">
        <f t="shared" si="1"/>
        <v>127.0475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/>
      <c r="R63" s="71"/>
      <c r="S63" s="71"/>
      <c r="T63" s="71"/>
      <c r="U63" s="71"/>
      <c r="V63" s="71"/>
      <c r="W63" s="251">
        <v>11.56</v>
      </c>
      <c r="X63" s="71"/>
      <c r="Y63" s="71">
        <v>5.25</v>
      </c>
      <c r="Z63" s="71"/>
      <c r="AA63" s="71">
        <v>7.87</v>
      </c>
      <c r="AB63" s="71"/>
      <c r="AC63" s="255">
        <v>3.9152823161487258</v>
      </c>
      <c r="AD63" s="71">
        <v>0</v>
      </c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0.82</v>
      </c>
      <c r="AH63" s="3">
        <f>'OA&amp;GRIDCO'!AD63+'Day Ahead IEX PXIL'!T63+RTM!T63</f>
        <v>0</v>
      </c>
      <c r="AI63" s="3">
        <f>'OA&amp;GRIDCO'!AU63+'Day Ahead IEX PXIL'!Y63+RTM!Y63</f>
        <v>80</v>
      </c>
      <c r="AJ63" s="3">
        <f>'OA&amp;GRIDCO'!AV63+'Day Ahead IEX PXIL'!Z63+RTM!Z63</f>
        <v>24</v>
      </c>
      <c r="AK63" s="3">
        <f>'OA&amp;GRIDCO'!BS63+'Day Ahead IEX PXIL'!AK63+RTM!AK63</f>
        <v>36.08</v>
      </c>
      <c r="AL63" s="3">
        <f>'OA&amp;GRIDCO'!BT63+'Day Ahead IEX PXIL'!AL63+RTM!AL63</f>
        <v>0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47.2</v>
      </c>
      <c r="AR63" s="3">
        <f>'OA&amp;GRIDCO'!CP63+'Day Ahead IEX PXIL'!AX63+RTM!AX63</f>
        <v>14.5</v>
      </c>
      <c r="AS63" s="3">
        <f>'OA&amp;GRIDCO'!DA63+'Day Ahead IEX PXIL'!BC63+RTM!BC63</f>
        <v>180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425.77278350515462</v>
      </c>
      <c r="BD63" s="3">
        <f>'OA&amp;GRIDCO'!ER63+'Day Ahead IEX PXIL'!CB63+RTM!CB63</f>
        <v>54.897500000000001</v>
      </c>
      <c r="BE63" s="71">
        <f>'OA&amp;GRIDCO'!OC63+GDAM!U63</f>
        <v>17.259999999999998</v>
      </c>
      <c r="BF63" s="71">
        <f>'OA&amp;GRIDCO'!OD63+GDAM!V63</f>
        <v>0</v>
      </c>
      <c r="BG63" s="49"/>
      <c r="BH63" s="49"/>
      <c r="BI63" s="3">
        <f>'OA&amp;GRIDCO'!EW63+'Day Ahead IEX PXIL'!CG63+RTM!CG63</f>
        <v>1.3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3.09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14</v>
      </c>
      <c r="CZ63" s="3">
        <f>'OA&amp;GRIDCO'!IH63+'Day Ahead IEX PXIL'!EJ63+RTM!ED63</f>
        <v>3.5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13.4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2.27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33</v>
      </c>
      <c r="ED63" s="70">
        <f>'OA&amp;GRIDCO'!MR63</f>
        <v>0</v>
      </c>
      <c r="EE63" s="70">
        <f>'OA&amp;GRIDCO'!MU63</f>
        <v>13.5</v>
      </c>
      <c r="EF63" s="70">
        <f>'OA&amp;GRIDCO'!MV63</f>
        <v>4.7</v>
      </c>
      <c r="EG63" s="70">
        <f>'OA&amp;GRIDCO'!MY63+'Day Ahead IEX PXIL'!IM63+GDAM!G63+RTM!II63</f>
        <v>2.88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5.15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19.46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5.75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1332.8480658213036</v>
      </c>
      <c r="FR63" s="1">
        <f t="shared" si="1"/>
        <v>127.0475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/>
      <c r="R64" s="71"/>
      <c r="S64" s="71"/>
      <c r="T64" s="71"/>
      <c r="U64" s="71"/>
      <c r="V64" s="71"/>
      <c r="W64" s="251">
        <v>11.57</v>
      </c>
      <c r="X64" s="71"/>
      <c r="Y64" s="71">
        <v>5.07</v>
      </c>
      <c r="Z64" s="71"/>
      <c r="AA64" s="71">
        <v>7.6</v>
      </c>
      <c r="AB64" s="71"/>
      <c r="AC64" s="255">
        <v>3.8310826964466038</v>
      </c>
      <c r="AD64" s="71">
        <v>0</v>
      </c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0.82</v>
      </c>
      <c r="AH64" s="3">
        <f>'OA&amp;GRIDCO'!AD64+'Day Ahead IEX PXIL'!T64+RTM!T64</f>
        <v>0</v>
      </c>
      <c r="AI64" s="3">
        <f>'OA&amp;GRIDCO'!AU64+'Day Ahead IEX PXIL'!Y64+RTM!Y64</f>
        <v>80</v>
      </c>
      <c r="AJ64" s="3">
        <f>'OA&amp;GRIDCO'!AV64+'Day Ahead IEX PXIL'!Z64+RTM!Z64</f>
        <v>24</v>
      </c>
      <c r="AK64" s="3">
        <f>'OA&amp;GRIDCO'!BS64+'Day Ahead IEX PXIL'!AK64+RTM!AK64</f>
        <v>5.15</v>
      </c>
      <c r="AL64" s="3">
        <f>'OA&amp;GRIDCO'!BT64+'Day Ahead IEX PXIL'!AL64+RTM!AL64</f>
        <v>0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47.2</v>
      </c>
      <c r="AR64" s="3">
        <f>'OA&amp;GRIDCO'!CP64+'Day Ahead IEX PXIL'!AX64+RTM!AX64</f>
        <v>14.5</v>
      </c>
      <c r="AS64" s="3">
        <f>'OA&amp;GRIDCO'!DA64+'Day Ahead IEX PXIL'!BC64+RTM!BC64</f>
        <v>180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425.77278350515462</v>
      </c>
      <c r="BD64" s="3">
        <f>'OA&amp;GRIDCO'!ER64+'Day Ahead IEX PXIL'!CB64+RTM!CB64</f>
        <v>54.897500000000001</v>
      </c>
      <c r="BE64" s="71">
        <f>'OA&amp;GRIDCO'!OC64+GDAM!U64</f>
        <v>17.259999999999998</v>
      </c>
      <c r="BF64" s="71">
        <f>'OA&amp;GRIDCO'!OD64+GDAM!V64</f>
        <v>0</v>
      </c>
      <c r="BG64" s="49"/>
      <c r="BH64" s="49"/>
      <c r="BI64" s="3">
        <f>'OA&amp;GRIDCO'!EW64+'Day Ahead IEX PXIL'!CG64+RTM!CG64</f>
        <v>1.3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1.03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14</v>
      </c>
      <c r="CZ64" s="3">
        <f>'OA&amp;GRIDCO'!IH64+'Day Ahead IEX PXIL'!EJ64+RTM!ED64</f>
        <v>3.5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13.4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2.27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32</v>
      </c>
      <c r="ED64" s="70">
        <f>'OA&amp;GRIDCO'!MR64</f>
        <v>0</v>
      </c>
      <c r="EE64" s="70">
        <f>'OA&amp;GRIDCO'!MU64</f>
        <v>13.5</v>
      </c>
      <c r="EF64" s="70">
        <f>'OA&amp;GRIDCO'!MV64</f>
        <v>4.7</v>
      </c>
      <c r="EG64" s="70">
        <f>'OA&amp;GRIDCO'!MY64+'Day Ahead IEX PXIL'!IM64+GDAM!G64+RTM!II64</f>
        <v>2.77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5.15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5.69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1298.1538662016012</v>
      </c>
      <c r="FR64" s="1">
        <f t="shared" si="1"/>
        <v>127.0475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/>
      <c r="R65" s="71"/>
      <c r="S65" s="71"/>
      <c r="T65" s="71"/>
      <c r="U65" s="71"/>
      <c r="V65" s="71"/>
      <c r="W65" s="251">
        <v>11.6</v>
      </c>
      <c r="X65" s="71"/>
      <c r="Y65" s="71">
        <v>4.92</v>
      </c>
      <c r="Z65" s="71"/>
      <c r="AA65" s="71">
        <v>7.37</v>
      </c>
      <c r="AB65" s="71"/>
      <c r="AC65" s="255">
        <v>3.5995337422657636</v>
      </c>
      <c r="AD65" s="71">
        <v>0</v>
      </c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0.82</v>
      </c>
      <c r="AH65" s="3">
        <f>'OA&amp;GRIDCO'!AD65+'Day Ahead IEX PXIL'!T65+RTM!T65</f>
        <v>0</v>
      </c>
      <c r="AI65" s="3">
        <f>'OA&amp;GRIDCO'!AU65+'Day Ahead IEX PXIL'!Y65+RTM!Y65</f>
        <v>80</v>
      </c>
      <c r="AJ65" s="3">
        <f>'OA&amp;GRIDCO'!AV65+'Day Ahead IEX PXIL'!Z65+RTM!Z65</f>
        <v>24</v>
      </c>
      <c r="AK65" s="3">
        <f>'OA&amp;GRIDCO'!BS65+'Day Ahead IEX PXIL'!AK65+RTM!AK65</f>
        <v>51.55</v>
      </c>
      <c r="AL65" s="3">
        <f>'OA&amp;GRIDCO'!BT65+'Day Ahead IEX PXIL'!AL65+RTM!AL65</f>
        <v>0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47.2</v>
      </c>
      <c r="AR65" s="3">
        <f>'OA&amp;GRIDCO'!CP65+'Day Ahead IEX PXIL'!AX65+RTM!AX65</f>
        <v>14.5</v>
      </c>
      <c r="AS65" s="3">
        <f>'OA&amp;GRIDCO'!DA65+'Day Ahead IEX PXIL'!BC65+RTM!BC65</f>
        <v>180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425.77278350515462</v>
      </c>
      <c r="BD65" s="3">
        <f>'OA&amp;GRIDCO'!ER65+'Day Ahead IEX PXIL'!CB65+RTM!CB65</f>
        <v>54.897500000000001</v>
      </c>
      <c r="BE65" s="71">
        <f>'OA&amp;GRIDCO'!OC65+GDAM!U65</f>
        <v>17.259999999999998</v>
      </c>
      <c r="BF65" s="71">
        <f>'OA&amp;GRIDCO'!OD65+GDAM!V65</f>
        <v>0</v>
      </c>
      <c r="BG65" s="49"/>
      <c r="BH65" s="49"/>
      <c r="BI65" s="3">
        <f>'OA&amp;GRIDCO'!EW65+'Day Ahead IEX PXIL'!CG65+RTM!CG65</f>
        <v>1.3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1.03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280</v>
      </c>
      <c r="CX65" s="3">
        <f>'OA&amp;GRIDCO'!HV65+'Day Ahead IEX PXIL'!ED65+RTM!DX65</f>
        <v>0</v>
      </c>
      <c r="CY65" s="3">
        <f>'OA&amp;GRIDCO'!IG65+'Day Ahead IEX PXIL'!EI65+RTM!EC65</f>
        <v>14</v>
      </c>
      <c r="CZ65" s="3">
        <f>'OA&amp;GRIDCO'!IH65+'Day Ahead IEX PXIL'!EJ65+RTM!ED65</f>
        <v>3.5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13.4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2.27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31</v>
      </c>
      <c r="ED65" s="70">
        <f>'OA&amp;GRIDCO'!MR65</f>
        <v>0</v>
      </c>
      <c r="EE65" s="70">
        <f>'OA&amp;GRIDCO'!MU65</f>
        <v>13.5</v>
      </c>
      <c r="EF65" s="70">
        <f>'OA&amp;GRIDCO'!MV65</f>
        <v>4.7</v>
      </c>
      <c r="EG65" s="70">
        <f>'OA&amp;GRIDCO'!MY65+'Day Ahead IEX PXIL'!IM65+GDAM!G65+RTM!II65</f>
        <v>2.44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5.15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17.59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5.5600000000000005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1340.5523172474204</v>
      </c>
      <c r="FR65" s="1">
        <f t="shared" si="1"/>
        <v>127.0475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/>
      <c r="R66" s="71"/>
      <c r="S66" s="71"/>
      <c r="T66" s="71"/>
      <c r="U66" s="71"/>
      <c r="V66" s="71"/>
      <c r="W66" s="251">
        <v>11.4</v>
      </c>
      <c r="X66" s="71"/>
      <c r="Y66" s="71">
        <v>4.79</v>
      </c>
      <c r="Z66" s="71"/>
      <c r="AA66" s="71">
        <v>7.19</v>
      </c>
      <c r="AB66" s="71"/>
      <c r="AC66" s="255">
        <v>3.3153600257710982</v>
      </c>
      <c r="AD66" s="71">
        <v>0</v>
      </c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0.82</v>
      </c>
      <c r="AH66" s="3">
        <f>'OA&amp;GRIDCO'!AD66+'Day Ahead IEX PXIL'!T66+RTM!T66</f>
        <v>0</v>
      </c>
      <c r="AI66" s="3">
        <f>'OA&amp;GRIDCO'!AU66+'Day Ahead IEX PXIL'!Y66+RTM!Y66</f>
        <v>80</v>
      </c>
      <c r="AJ66" s="3">
        <f>'OA&amp;GRIDCO'!AV66+'Day Ahead IEX PXIL'!Z66+RTM!Z66</f>
        <v>24</v>
      </c>
      <c r="AK66" s="3">
        <f>'OA&amp;GRIDCO'!BS66+'Day Ahead IEX PXIL'!AK66+RTM!AK66</f>
        <v>113.4</v>
      </c>
      <c r="AL66" s="3">
        <f>'OA&amp;GRIDCO'!BT66+'Day Ahead IEX PXIL'!AL66+RTM!AL66</f>
        <v>0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47.2</v>
      </c>
      <c r="AR66" s="3">
        <f>'OA&amp;GRIDCO'!CP66+'Day Ahead IEX PXIL'!AX66+RTM!AX66</f>
        <v>14.5</v>
      </c>
      <c r="AS66" s="3">
        <f>'OA&amp;GRIDCO'!DA66+'Day Ahead IEX PXIL'!BC66+RTM!BC66</f>
        <v>180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425.77278350515462</v>
      </c>
      <c r="BD66" s="3">
        <f>'OA&amp;GRIDCO'!ER66+'Day Ahead IEX PXIL'!CB66+RTM!CB66</f>
        <v>54.897500000000001</v>
      </c>
      <c r="BE66" s="71">
        <f>'OA&amp;GRIDCO'!OC66+GDAM!U66</f>
        <v>17.259999999999998</v>
      </c>
      <c r="BF66" s="71">
        <f>'OA&amp;GRIDCO'!OD66+GDAM!V66</f>
        <v>0</v>
      </c>
      <c r="BG66" s="49"/>
      <c r="BH66" s="49"/>
      <c r="BI66" s="3">
        <f>'OA&amp;GRIDCO'!EW66+'Day Ahead IEX PXIL'!CG66+RTM!CG66</f>
        <v>1.3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280</v>
      </c>
      <c r="CX66" s="3">
        <f>'OA&amp;GRIDCO'!HV66+'Day Ahead IEX PXIL'!ED66+RTM!DX66</f>
        <v>0</v>
      </c>
      <c r="CY66" s="3">
        <f>'OA&amp;GRIDCO'!IG66+'Day Ahead IEX PXIL'!EI66+RTM!EC66</f>
        <v>14</v>
      </c>
      <c r="CZ66" s="3">
        <f>'OA&amp;GRIDCO'!IH66+'Day Ahead IEX PXIL'!EJ66+RTM!ED66</f>
        <v>3.5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13.4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2.27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30</v>
      </c>
      <c r="ED66" s="70">
        <f>'OA&amp;GRIDCO'!MR66</f>
        <v>0</v>
      </c>
      <c r="EE66" s="70">
        <f>'OA&amp;GRIDCO'!MU66</f>
        <v>13.5</v>
      </c>
      <c r="EF66" s="70">
        <f>'OA&amp;GRIDCO'!MV66</f>
        <v>4.7</v>
      </c>
      <c r="EG66" s="70">
        <f>'OA&amp;GRIDCO'!MY66+'Day Ahead IEX PXIL'!IM66+GDAM!G66+RTM!II66</f>
        <v>2.2200000000000002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5.15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11.33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5.2899999999999991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1392.7781435309257</v>
      </c>
      <c r="FR66" s="1">
        <f t="shared" si="1"/>
        <v>127.0475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/>
      <c r="R67" s="71"/>
      <c r="S67" s="71"/>
      <c r="T67" s="71"/>
      <c r="U67" s="71"/>
      <c r="V67" s="71"/>
      <c r="W67" s="251">
        <v>11.26</v>
      </c>
      <c r="X67" s="71"/>
      <c r="Y67" s="71">
        <v>4.8499999999999996</v>
      </c>
      <c r="Z67" s="71"/>
      <c r="AA67" s="71">
        <v>7.27</v>
      </c>
      <c r="AB67" s="71"/>
      <c r="AC67" s="255">
        <v>2.1439328166653104</v>
      </c>
      <c r="AD67" s="71">
        <v>0</v>
      </c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0.82</v>
      </c>
      <c r="AH67" s="3">
        <f>'OA&amp;GRIDCO'!AD67+'Day Ahead IEX PXIL'!T67+RTM!T67</f>
        <v>0</v>
      </c>
      <c r="AI67" s="3">
        <f>'OA&amp;GRIDCO'!AU67+'Day Ahead IEX PXIL'!Y67+RTM!Y67</f>
        <v>80</v>
      </c>
      <c r="AJ67" s="3">
        <f>'OA&amp;GRIDCO'!AV67+'Day Ahead IEX PXIL'!Z67+RTM!Z67</f>
        <v>24</v>
      </c>
      <c r="AK67" s="3">
        <f>'OA&amp;GRIDCO'!BS67+'Day Ahead IEX PXIL'!AK67+RTM!AK67</f>
        <v>103.09</v>
      </c>
      <c r="AL67" s="3">
        <f>'OA&amp;GRIDCO'!BT67+'Day Ahead IEX PXIL'!AL67+RTM!AL67</f>
        <v>0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47.2</v>
      </c>
      <c r="AR67" s="3">
        <f>'OA&amp;GRIDCO'!CP67+'Day Ahead IEX PXIL'!AX67+RTM!AX67</f>
        <v>14.5</v>
      </c>
      <c r="AS67" s="3">
        <f>'OA&amp;GRIDCO'!DA67+'Day Ahead IEX PXIL'!BC67+RTM!BC67</f>
        <v>232.49999999999997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425.77278350515462</v>
      </c>
      <c r="BD67" s="3">
        <f>'OA&amp;GRIDCO'!ER67+'Day Ahead IEX PXIL'!CB67+RTM!CB67</f>
        <v>54.897500000000001</v>
      </c>
      <c r="BE67" s="71">
        <f>'OA&amp;GRIDCO'!OC67+GDAM!U67</f>
        <v>17.259999999999998</v>
      </c>
      <c r="BF67" s="71">
        <f>'OA&amp;GRIDCO'!OD67+GDAM!V67</f>
        <v>0</v>
      </c>
      <c r="BG67" s="49"/>
      <c r="BH67" s="49"/>
      <c r="BI67" s="3">
        <f>'OA&amp;GRIDCO'!EW67+'Day Ahead IEX PXIL'!CG67+RTM!CG67</f>
        <v>1.3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10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280</v>
      </c>
      <c r="CX67" s="3">
        <f>'OA&amp;GRIDCO'!HV67+'Day Ahead IEX PXIL'!ED67+RTM!DX67</f>
        <v>0</v>
      </c>
      <c r="CY67" s="3">
        <f>'OA&amp;GRIDCO'!IG67+'Day Ahead IEX PXIL'!EI67+RTM!EC67</f>
        <v>14</v>
      </c>
      <c r="CZ67" s="3">
        <f>'OA&amp;GRIDCO'!IH67+'Day Ahead IEX PXIL'!EJ67+RTM!ED67</f>
        <v>3.5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13.4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2.27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28</v>
      </c>
      <c r="ED67" s="70">
        <f>'OA&amp;GRIDCO'!MR67</f>
        <v>0</v>
      </c>
      <c r="EE67" s="70">
        <f>'OA&amp;GRIDCO'!MU67</f>
        <v>13.5</v>
      </c>
      <c r="EF67" s="70">
        <f>'OA&amp;GRIDCO'!MV67</f>
        <v>4.7</v>
      </c>
      <c r="EG67" s="70">
        <f>'OA&amp;GRIDCO'!MY67+'Day Ahead IEX PXIL'!IM67+GDAM!G67+RTM!II67</f>
        <v>2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5.15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11.360000000000001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5.0600000000000005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1431.3367163218199</v>
      </c>
      <c r="FR67" s="1">
        <f t="shared" si="1"/>
        <v>127.0475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/>
      <c r="R68" s="71"/>
      <c r="S68" s="71"/>
      <c r="T68" s="71"/>
      <c r="U68" s="71"/>
      <c r="V68" s="71"/>
      <c r="W68" s="251">
        <v>10.88</v>
      </c>
      <c r="X68" s="71"/>
      <c r="Y68" s="71">
        <v>4.32</v>
      </c>
      <c r="Z68" s="71"/>
      <c r="AA68" s="71">
        <v>6.48</v>
      </c>
      <c r="AB68" s="71"/>
      <c r="AC68" s="255">
        <v>2.0481557492541453</v>
      </c>
      <c r="AD68" s="71">
        <v>0</v>
      </c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0.82</v>
      </c>
      <c r="AH68" s="3">
        <f>'OA&amp;GRIDCO'!AD68+'Day Ahead IEX PXIL'!T68+RTM!T68</f>
        <v>0</v>
      </c>
      <c r="AI68" s="3">
        <f>'OA&amp;GRIDCO'!AU68+'Day Ahead IEX PXIL'!Y68+RTM!Y68</f>
        <v>80</v>
      </c>
      <c r="AJ68" s="3">
        <f>'OA&amp;GRIDCO'!AV68+'Day Ahead IEX PXIL'!Z68+RTM!Z68</f>
        <v>24</v>
      </c>
      <c r="AK68" s="3">
        <f>'OA&amp;GRIDCO'!BS68+'Day Ahead IEX PXIL'!AK68+RTM!AK68</f>
        <v>10.31</v>
      </c>
      <c r="AL68" s="3">
        <f>'OA&amp;GRIDCO'!BT68+'Day Ahead IEX PXIL'!AL68+RTM!AL68</f>
        <v>0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47.2</v>
      </c>
      <c r="AR68" s="3">
        <f>'OA&amp;GRIDCO'!CP68+'Day Ahead IEX PXIL'!AX68+RTM!AX68</f>
        <v>14.5</v>
      </c>
      <c r="AS68" s="3">
        <f>'OA&amp;GRIDCO'!DA68+'Day Ahead IEX PXIL'!BC68+RTM!BC68</f>
        <v>285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425.77278350515462</v>
      </c>
      <c r="BD68" s="3">
        <f>'OA&amp;GRIDCO'!ER68+'Day Ahead IEX PXIL'!CB68+RTM!CB68</f>
        <v>54.897500000000001</v>
      </c>
      <c r="BE68" s="71">
        <f>'OA&amp;GRIDCO'!OC68+GDAM!U68</f>
        <v>17.259999999999998</v>
      </c>
      <c r="BF68" s="71">
        <f>'OA&amp;GRIDCO'!OD68+GDAM!V68</f>
        <v>0</v>
      </c>
      <c r="BG68" s="49"/>
      <c r="BH68" s="49"/>
      <c r="BI68" s="3">
        <f>'OA&amp;GRIDCO'!EW68+'Day Ahead IEX PXIL'!CG68+RTM!CG68</f>
        <v>1.3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310</v>
      </c>
      <c r="CX68" s="3">
        <f>'OA&amp;GRIDCO'!HV68+'Day Ahead IEX PXIL'!ED68+RTM!DX68</f>
        <v>0</v>
      </c>
      <c r="CY68" s="3">
        <f>'OA&amp;GRIDCO'!IG68+'Day Ahead IEX PXIL'!EI68+RTM!EC68</f>
        <v>14</v>
      </c>
      <c r="CZ68" s="3">
        <f>'OA&amp;GRIDCO'!IH68+'Day Ahead IEX PXIL'!EJ68+RTM!ED68</f>
        <v>3.5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13.4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2.27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26.5</v>
      </c>
      <c r="ED68" s="70">
        <f>'OA&amp;GRIDCO'!MR68</f>
        <v>0</v>
      </c>
      <c r="EE68" s="70">
        <f>'OA&amp;GRIDCO'!MU68</f>
        <v>13.5</v>
      </c>
      <c r="EF68" s="70">
        <f>'OA&amp;GRIDCO'!MV68</f>
        <v>4.7</v>
      </c>
      <c r="EG68" s="70">
        <f>'OA&amp;GRIDCO'!MY68+'Day Ahead IEX PXIL'!IM68+GDAM!G68+RTM!II68</f>
        <v>1.77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5.15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11.350000000000001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4.8099999999999996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1423.6272392544088</v>
      </c>
      <c r="FR68" s="1">
        <f t="shared" si="1"/>
        <v>128.04749999999999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/>
      <c r="R69" s="71"/>
      <c r="S69" s="71"/>
      <c r="T69" s="71"/>
      <c r="U69" s="71"/>
      <c r="V69" s="71"/>
      <c r="W69" s="251">
        <v>10.35</v>
      </c>
      <c r="X69" s="71"/>
      <c r="Y69" s="71">
        <v>3.9</v>
      </c>
      <c r="Z69" s="71"/>
      <c r="AA69" s="71">
        <v>5.85</v>
      </c>
      <c r="AB69" s="71"/>
      <c r="AC69" s="255">
        <v>1.9523786818429802</v>
      </c>
      <c r="AD69" s="71">
        <v>0</v>
      </c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0.82</v>
      </c>
      <c r="AH69" s="3">
        <f>'OA&amp;GRIDCO'!AD69+'Day Ahead IEX PXIL'!T69+RTM!T69</f>
        <v>0</v>
      </c>
      <c r="AI69" s="3">
        <f>'OA&amp;GRIDCO'!AU69+'Day Ahead IEX PXIL'!Y69+RTM!Y69</f>
        <v>80</v>
      </c>
      <c r="AJ69" s="3">
        <f>'OA&amp;GRIDCO'!AV69+'Day Ahead IEX PXIL'!Z69+RTM!Z69</f>
        <v>24</v>
      </c>
      <c r="AK69" s="3">
        <f>'OA&amp;GRIDCO'!BS69+'Day Ahead IEX PXIL'!AK69+RTM!AK69</f>
        <v>10.31</v>
      </c>
      <c r="AL69" s="3">
        <f>'OA&amp;GRIDCO'!BT69+'Day Ahead IEX PXIL'!AL69+RTM!AL69</f>
        <v>0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47.2</v>
      </c>
      <c r="AR69" s="3">
        <f>'OA&amp;GRIDCO'!CP69+'Day Ahead IEX PXIL'!AX69+RTM!AX69</f>
        <v>14.5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425.77278350515462</v>
      </c>
      <c r="BD69" s="3">
        <f>'OA&amp;GRIDCO'!ER69+'Day Ahead IEX PXIL'!CB69+RTM!CB69</f>
        <v>54.897500000000001</v>
      </c>
      <c r="BE69" s="71">
        <f>'OA&amp;GRIDCO'!OC69+GDAM!U69</f>
        <v>17.259999999999998</v>
      </c>
      <c r="BF69" s="71">
        <f>'OA&amp;GRIDCO'!OD69+GDAM!V69</f>
        <v>0</v>
      </c>
      <c r="BG69" s="49"/>
      <c r="BH69" s="49"/>
      <c r="BI69" s="3">
        <f>'OA&amp;GRIDCO'!EW69+'Day Ahead IEX PXIL'!CG69+RTM!CG69</f>
        <v>1.3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340</v>
      </c>
      <c r="CX69" s="3">
        <f>'OA&amp;GRIDCO'!HV69+'Day Ahead IEX PXIL'!ED69+RTM!DX69</f>
        <v>0</v>
      </c>
      <c r="CY69" s="3">
        <f>'OA&amp;GRIDCO'!IG69+'Day Ahead IEX PXIL'!EI69+RTM!EC69</f>
        <v>14</v>
      </c>
      <c r="CZ69" s="3">
        <f>'OA&amp;GRIDCO'!IH69+'Day Ahead IEX PXIL'!EJ69+RTM!ED69</f>
        <v>3.5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13.4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1.55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24.5</v>
      </c>
      <c r="ED69" s="70">
        <f>'OA&amp;GRIDCO'!MR69</f>
        <v>0</v>
      </c>
      <c r="EE69" s="70">
        <f>'OA&amp;GRIDCO'!MU69</f>
        <v>13.5</v>
      </c>
      <c r="EF69" s="70">
        <f>'OA&amp;GRIDCO'!MV69</f>
        <v>4.7</v>
      </c>
      <c r="EG69" s="70">
        <f>'OA&amp;GRIDCO'!MY69+'Day Ahead IEX PXIL'!IM69+GDAM!G69+RTM!II69</f>
        <v>1.55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5.15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11.600000000000001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2.66</v>
      </c>
      <c r="FD69" s="70">
        <f>RTM!JX69</f>
        <v>0</v>
      </c>
      <c r="FE69" s="70">
        <f>GDAM!AE69+'OA&amp;GRIDCO'!OU69</f>
        <v>4.46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1496.2488462076162</v>
      </c>
      <c r="FR69" s="1">
        <f t="shared" si="1"/>
        <v>128.04749999999999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/>
      <c r="R70" s="71"/>
      <c r="S70" s="71"/>
      <c r="T70" s="71"/>
      <c r="U70" s="71"/>
      <c r="V70" s="71"/>
      <c r="W70" s="251">
        <v>9.9700000000000006</v>
      </c>
      <c r="X70" s="71"/>
      <c r="Y70" s="71">
        <v>3.62</v>
      </c>
      <c r="Z70" s="71"/>
      <c r="AA70" s="71">
        <v>5.43</v>
      </c>
      <c r="AB70" s="71"/>
      <c r="AC70" s="255">
        <v>1.7534570802967138</v>
      </c>
      <c r="AD70" s="71">
        <v>0</v>
      </c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0.82</v>
      </c>
      <c r="AH70" s="3">
        <f>'OA&amp;GRIDCO'!AD70+'Day Ahead IEX PXIL'!T70+RTM!T70</f>
        <v>0</v>
      </c>
      <c r="AI70" s="3">
        <f>'OA&amp;GRIDCO'!AU70+'Day Ahead IEX PXIL'!Y70+RTM!Y70</f>
        <v>80</v>
      </c>
      <c r="AJ70" s="3">
        <f>'OA&amp;GRIDCO'!AV70+'Day Ahead IEX PXIL'!Z70+RTM!Z70</f>
        <v>24</v>
      </c>
      <c r="AK70" s="3">
        <f>'OA&amp;GRIDCO'!BS70+'Day Ahead IEX PXIL'!AK70+RTM!AK70</f>
        <v>10.31</v>
      </c>
      <c r="AL70" s="3">
        <f>'OA&amp;GRIDCO'!BT70+'Day Ahead IEX PXIL'!AL70+RTM!AL70</f>
        <v>0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47.2</v>
      </c>
      <c r="AR70" s="3">
        <f>'OA&amp;GRIDCO'!CP70+'Day Ahead IEX PXIL'!AX70+RTM!AX70</f>
        <v>14.5</v>
      </c>
      <c r="AS70" s="3">
        <f>'OA&amp;GRIDCO'!DA70+'Day Ahead IEX PXIL'!BC70+RTM!BC70</f>
        <v>329.77713402061858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425.77278350515462</v>
      </c>
      <c r="BD70" s="3">
        <f>'OA&amp;GRIDCO'!ER70+'Day Ahead IEX PXIL'!CB70+RTM!CB70</f>
        <v>54.897500000000001</v>
      </c>
      <c r="BE70" s="71">
        <f>'OA&amp;GRIDCO'!OC70+GDAM!U70</f>
        <v>17.259999999999998</v>
      </c>
      <c r="BF70" s="71">
        <f>'OA&amp;GRIDCO'!OD70+GDAM!V70</f>
        <v>0</v>
      </c>
      <c r="BG70" s="49"/>
      <c r="BH70" s="49"/>
      <c r="BI70" s="3">
        <f>'OA&amp;GRIDCO'!EW70+'Day Ahead IEX PXIL'!CG70+RTM!CG70</f>
        <v>1.3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370</v>
      </c>
      <c r="CX70" s="3">
        <f>'OA&amp;GRIDCO'!HV70+'Day Ahead IEX PXIL'!ED70+RTM!DX70</f>
        <v>0</v>
      </c>
      <c r="CY70" s="3">
        <f>'OA&amp;GRIDCO'!IG70+'Day Ahead IEX PXIL'!EI70+RTM!EC70</f>
        <v>14</v>
      </c>
      <c r="CZ70" s="3">
        <f>'OA&amp;GRIDCO'!IH70+'Day Ahead IEX PXIL'!EJ70+RTM!ED70</f>
        <v>3.5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13.4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</v>
      </c>
      <c r="DP70" s="70">
        <f>'OA&amp;GRIDCO'!LV70+'Day Ahead IEX PXIL'!HP70+RTM!IV70</f>
        <v>0</v>
      </c>
      <c r="DQ70" s="70">
        <f>RTM!HK70</f>
        <v>1.55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23</v>
      </c>
      <c r="ED70" s="70">
        <f>'OA&amp;GRIDCO'!MR70</f>
        <v>0</v>
      </c>
      <c r="EE70" s="70">
        <f>'OA&amp;GRIDCO'!MU70</f>
        <v>13.5</v>
      </c>
      <c r="EF70" s="70">
        <f>'OA&amp;GRIDCO'!MV70</f>
        <v>4.7</v>
      </c>
      <c r="EG70" s="70">
        <f>'OA&amp;GRIDCO'!MY70+'Day Ahead IEX PXIL'!IM70+GDAM!G70+RTM!II70</f>
        <v>1.33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5.15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12.020000000000001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2.44</v>
      </c>
      <c r="FD70" s="70">
        <f>RTM!JX70</f>
        <v>0</v>
      </c>
      <c r="FE70" s="70">
        <f>GDAM!AE70+'OA&amp;GRIDCO'!OU70</f>
        <v>4.21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1523.1996746060699</v>
      </c>
      <c r="FR70" s="1">
        <f t="shared" si="1"/>
        <v>128.04749999999999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/>
      <c r="R71" s="71"/>
      <c r="S71" s="71"/>
      <c r="T71" s="71"/>
      <c r="U71" s="71"/>
      <c r="V71" s="71"/>
      <c r="W71" s="251">
        <v>9.49</v>
      </c>
      <c r="X71" s="71"/>
      <c r="Y71" s="71">
        <v>3.36</v>
      </c>
      <c r="Z71" s="71"/>
      <c r="AA71" s="71">
        <v>5.04</v>
      </c>
      <c r="AB71" s="71"/>
      <c r="AC71" s="255">
        <v>1.2629942955318469</v>
      </c>
      <c r="AD71" s="71">
        <v>0</v>
      </c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0.82</v>
      </c>
      <c r="AH71" s="3">
        <f>'OA&amp;GRIDCO'!AD71+'Day Ahead IEX PXIL'!T71+RTM!T71</f>
        <v>0</v>
      </c>
      <c r="AI71" s="3">
        <f>'OA&amp;GRIDCO'!AU71+'Day Ahead IEX PXIL'!Y71+RTM!Y71</f>
        <v>80</v>
      </c>
      <c r="AJ71" s="3">
        <f>'OA&amp;GRIDCO'!AV71+'Day Ahead IEX PXIL'!Z71+RTM!Z71</f>
        <v>24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47.2</v>
      </c>
      <c r="AR71" s="3">
        <f>'OA&amp;GRIDCO'!CP71+'Day Ahead IEX PXIL'!AX71+RTM!AX71</f>
        <v>14.5</v>
      </c>
      <c r="AS71" s="3">
        <f>'OA&amp;GRIDCO'!DA71+'Day Ahead IEX PXIL'!BC71+RTM!BC71</f>
        <v>329.77713402061858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425.77278350515462</v>
      </c>
      <c r="BD71" s="3">
        <f>'OA&amp;GRIDCO'!ER71+'Day Ahead IEX PXIL'!CB71+RTM!CB71</f>
        <v>54.897500000000001</v>
      </c>
      <c r="BE71" s="71">
        <f>'OA&amp;GRIDCO'!OC71+GDAM!U71</f>
        <v>16.28</v>
      </c>
      <c r="BF71" s="71">
        <f>'OA&amp;GRIDCO'!OD71+GDAM!V71</f>
        <v>0</v>
      </c>
      <c r="BG71" s="49"/>
      <c r="BH71" s="49"/>
      <c r="BI71" s="3">
        <f>'OA&amp;GRIDCO'!EW71+'Day Ahead IEX PXIL'!CG71+RTM!CG71</f>
        <v>1.3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14</v>
      </c>
      <c r="CZ71" s="3">
        <f>'OA&amp;GRIDCO'!IH71+'Day Ahead IEX PXIL'!EJ71+RTM!ED71</f>
        <v>3.5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13.4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</v>
      </c>
      <c r="DP71" s="70">
        <f>'OA&amp;GRIDCO'!LV71+'Day Ahead IEX PXIL'!HP71+RTM!IV71</f>
        <v>0</v>
      </c>
      <c r="DQ71" s="70">
        <f>RTM!HK71</f>
        <v>1.55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21</v>
      </c>
      <c r="ED71" s="70">
        <f>'OA&amp;GRIDCO'!MR71</f>
        <v>0</v>
      </c>
      <c r="EE71" s="70">
        <f>'OA&amp;GRIDCO'!MU71</f>
        <v>13.5</v>
      </c>
      <c r="EF71" s="70">
        <f>'OA&amp;GRIDCO'!MV71</f>
        <v>4.7</v>
      </c>
      <c r="EG71" s="70">
        <f>'OA&amp;GRIDCO'!MY71+'Day Ahead IEX PXIL'!IM71+GDAM!G71+RTM!II71</f>
        <v>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5.15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11.33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1.67</v>
      </c>
      <c r="FD71" s="70">
        <f>RTM!JX71</f>
        <v>0</v>
      </c>
      <c r="FE71" s="70">
        <f>GDAM!AE71+'OA&amp;GRIDCO'!OU71</f>
        <v>3.8899999999999997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1537.1792118213054</v>
      </c>
      <c r="FR71" s="1">
        <f t="shared" si="1"/>
        <v>128.04749999999999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/>
      <c r="R72" s="71"/>
      <c r="S72" s="71"/>
      <c r="T72" s="71"/>
      <c r="U72" s="71"/>
      <c r="V72" s="71"/>
      <c r="W72" s="251">
        <v>8.94</v>
      </c>
      <c r="X72" s="71"/>
      <c r="Y72" s="71">
        <v>3.04</v>
      </c>
      <c r="Z72" s="71"/>
      <c r="AA72" s="71">
        <v>4.55</v>
      </c>
      <c r="AB72" s="71"/>
      <c r="AC72" s="255">
        <v>1.1627566530293194</v>
      </c>
      <c r="AD72" s="71">
        <v>0</v>
      </c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0.82</v>
      </c>
      <c r="AH72" s="3">
        <f>'OA&amp;GRIDCO'!AD72+'Day Ahead IEX PXIL'!T72+RTM!T72</f>
        <v>0</v>
      </c>
      <c r="AI72" s="3">
        <f>'OA&amp;GRIDCO'!AU72+'Day Ahead IEX PXIL'!Y72+RTM!Y72</f>
        <v>80</v>
      </c>
      <c r="AJ72" s="3">
        <f>'OA&amp;GRIDCO'!AV72+'Day Ahead IEX PXIL'!Z72+RTM!Z72</f>
        <v>24</v>
      </c>
      <c r="AK72" s="3">
        <f>'OA&amp;GRIDCO'!BS72+'Day Ahead IEX PXIL'!AK72+RTM!AK72</f>
        <v>51.55</v>
      </c>
      <c r="AL72" s="3">
        <f>'OA&amp;GRIDCO'!BT72+'Day Ahead IEX PXIL'!AL72+RTM!AL72</f>
        <v>0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47.2</v>
      </c>
      <c r="AR72" s="3">
        <f>'OA&amp;GRIDCO'!CP72+'Day Ahead IEX PXIL'!AX72+RTM!AX72</f>
        <v>14.5</v>
      </c>
      <c r="AS72" s="3">
        <f>'OA&amp;GRIDCO'!DA72+'Day Ahead IEX PXIL'!BC72+RTM!BC72</f>
        <v>329.77713402061858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425.77278350515462</v>
      </c>
      <c r="BD72" s="3">
        <f>'OA&amp;GRIDCO'!ER72+'Day Ahead IEX PXIL'!CB72+RTM!CB72</f>
        <v>54.897500000000001</v>
      </c>
      <c r="BE72" s="71">
        <f>'OA&amp;GRIDCO'!OC72+GDAM!U72</f>
        <v>14.44</v>
      </c>
      <c r="BF72" s="71">
        <f>'OA&amp;GRIDCO'!OD72+GDAM!V72</f>
        <v>0</v>
      </c>
      <c r="BG72" s="49"/>
      <c r="BH72" s="49"/>
      <c r="BI72" s="3">
        <f>'OA&amp;GRIDCO'!EW72+'Day Ahead IEX PXIL'!CG72+RTM!CG72</f>
        <v>1.3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14</v>
      </c>
      <c r="CZ72" s="3">
        <f>'OA&amp;GRIDCO'!IH72+'Day Ahead IEX PXIL'!EJ72+RTM!ED72</f>
        <v>3.5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13.4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29.700000000000003</v>
      </c>
      <c r="DP72" s="70">
        <f>'OA&amp;GRIDCO'!LV72+'Day Ahead IEX PXIL'!HP72+RTM!IV72</f>
        <v>0</v>
      </c>
      <c r="DQ72" s="70">
        <f>RTM!HK72</f>
        <v>1.55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</v>
      </c>
      <c r="ED72" s="70">
        <f>'OA&amp;GRIDCO'!MR72</f>
        <v>0</v>
      </c>
      <c r="EE72" s="70">
        <f>'OA&amp;GRIDCO'!MU72</f>
        <v>13.5</v>
      </c>
      <c r="EF72" s="70">
        <f>'OA&amp;GRIDCO'!MV72</f>
        <v>4.7</v>
      </c>
      <c r="EG72" s="70">
        <f>'OA&amp;GRIDCO'!MY72+'Day Ahead IEX PXIL'!IM72+GDAM!G72+RTM!II72</f>
        <v>0.77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5.15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1.67</v>
      </c>
      <c r="FD72" s="70">
        <f>RTM!JX72</f>
        <v>0</v>
      </c>
      <c r="FE72" s="70">
        <f>GDAM!AE72+'OA&amp;GRIDCO'!OU72</f>
        <v>3.5300000000000002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1581.7289741788027</v>
      </c>
      <c r="FR72" s="1">
        <f t="shared" si="1"/>
        <v>128.04749999999999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/>
      <c r="R73" s="71"/>
      <c r="S73" s="71"/>
      <c r="T73" s="71"/>
      <c r="U73" s="71"/>
      <c r="V73" s="71"/>
      <c r="W73" s="251">
        <v>7.96</v>
      </c>
      <c r="X73" s="71"/>
      <c r="Y73" s="71">
        <v>2.64</v>
      </c>
      <c r="Z73" s="71"/>
      <c r="AA73" s="71">
        <v>3.95</v>
      </c>
      <c r="AB73" s="71"/>
      <c r="AC73" s="255">
        <v>1.0925903032775506</v>
      </c>
      <c r="AD73" s="71">
        <v>0</v>
      </c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1.03</v>
      </c>
      <c r="AH73" s="3">
        <f>'OA&amp;GRIDCO'!AD73+'Day Ahead IEX PXIL'!T73+RTM!T73</f>
        <v>0</v>
      </c>
      <c r="AI73" s="3">
        <f>'OA&amp;GRIDCO'!AU73+'Day Ahead IEX PXIL'!Y73+RTM!Y73</f>
        <v>80</v>
      </c>
      <c r="AJ73" s="3">
        <f>'OA&amp;GRIDCO'!AV73+'Day Ahead IEX PXIL'!Z73+RTM!Z73</f>
        <v>24</v>
      </c>
      <c r="AK73" s="3">
        <f>'OA&amp;GRIDCO'!BS73+'Day Ahead IEX PXIL'!AK73+RTM!AK73</f>
        <v>72.16</v>
      </c>
      <c r="AL73" s="3">
        <f>'OA&amp;GRIDCO'!BT73+'Day Ahead IEX PXIL'!AL73+RTM!AL73</f>
        <v>0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47.2</v>
      </c>
      <c r="AR73" s="3">
        <f>'OA&amp;GRIDCO'!CP73+'Day Ahead IEX PXIL'!AX73+RTM!AX73</f>
        <v>14.5</v>
      </c>
      <c r="AS73" s="3">
        <f>'OA&amp;GRIDCO'!DA73+'Day Ahead IEX PXIL'!BC73+RTM!BC73</f>
        <v>329.77713402061858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425.77278350515462</v>
      </c>
      <c r="BD73" s="3">
        <f>'OA&amp;GRIDCO'!ER73+'Day Ahead IEX PXIL'!CB73+RTM!CB73</f>
        <v>54.897500000000001</v>
      </c>
      <c r="BE73" s="71">
        <f>'OA&amp;GRIDCO'!OC73+GDAM!U73</f>
        <v>13.889999999999999</v>
      </c>
      <c r="BF73" s="71">
        <f>'OA&amp;GRIDCO'!OD73+GDAM!V73</f>
        <v>0</v>
      </c>
      <c r="BG73" s="49"/>
      <c r="BH73" s="49"/>
      <c r="BI73" s="3">
        <f>'OA&amp;GRIDCO'!EW73+'Day Ahead IEX PXIL'!CG73+RTM!CG73</f>
        <v>1.3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14</v>
      </c>
      <c r="CZ73" s="3">
        <f>'OA&amp;GRIDCO'!IH73+'Day Ahead IEX PXIL'!EJ73+RTM!ED73</f>
        <v>3.5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13.4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29.700000000000003</v>
      </c>
      <c r="DP73" s="70">
        <f>'OA&amp;GRIDCO'!LV73+'Day Ahead IEX PXIL'!HP73+RTM!IV73</f>
        <v>0</v>
      </c>
      <c r="DQ73" s="70">
        <f>RTM!HK73</f>
        <v>1.55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15</v>
      </c>
      <c r="ED73" s="70">
        <f>'OA&amp;GRIDCO'!MR73</f>
        <v>0</v>
      </c>
      <c r="EE73" s="70">
        <f>'OA&amp;GRIDCO'!MU73</f>
        <v>13.5</v>
      </c>
      <c r="EF73" s="70">
        <f>'OA&amp;GRIDCO'!MV73</f>
        <v>4.7</v>
      </c>
      <c r="EG73" s="70">
        <f>'OA&amp;GRIDCO'!MY73+'Day Ahead IEX PXIL'!IM73+GDAM!G73+RTM!II73</f>
        <v>0.56000000000000005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5.15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11.31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1.33</v>
      </c>
      <c r="FD73" s="70">
        <f>RTM!JX73</f>
        <v>0</v>
      </c>
      <c r="FE73" s="70">
        <f>GDAM!AE73+'OA&amp;GRIDCO'!OU73</f>
        <v>3.1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1595.7088078290508</v>
      </c>
      <c r="FR73" s="1">
        <f t="shared" si="1"/>
        <v>128.04749999999999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/>
      <c r="R74" s="71"/>
      <c r="S74" s="71"/>
      <c r="T74" s="71"/>
      <c r="U74" s="71"/>
      <c r="V74" s="71"/>
      <c r="W74" s="251">
        <v>5.65</v>
      </c>
      <c r="X74" s="71"/>
      <c r="Y74" s="71">
        <v>2.2599999999999998</v>
      </c>
      <c r="Z74" s="71"/>
      <c r="AA74" s="71">
        <v>3.38</v>
      </c>
      <c r="AB74" s="71"/>
      <c r="AC74" s="255">
        <v>0.97262687252541424</v>
      </c>
      <c r="AD74" s="71">
        <v>0</v>
      </c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1.03</v>
      </c>
      <c r="AH74" s="3">
        <f>'OA&amp;GRIDCO'!AD74+'Day Ahead IEX PXIL'!T74+RTM!T74</f>
        <v>0</v>
      </c>
      <c r="AI74" s="3">
        <f>'OA&amp;GRIDCO'!AU74+'Day Ahead IEX PXIL'!Y74+RTM!Y74</f>
        <v>80</v>
      </c>
      <c r="AJ74" s="3">
        <f>'OA&amp;GRIDCO'!AV74+'Day Ahead IEX PXIL'!Z74+RTM!Z74</f>
        <v>24</v>
      </c>
      <c r="AK74" s="3">
        <f>'OA&amp;GRIDCO'!BS74+'Day Ahead IEX PXIL'!AK74+RTM!AK74</f>
        <v>46.39</v>
      </c>
      <c r="AL74" s="3">
        <f>'OA&amp;GRIDCO'!BT74+'Day Ahead IEX PXIL'!AL74+RTM!AL74</f>
        <v>0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47.2</v>
      </c>
      <c r="AR74" s="3">
        <f>'OA&amp;GRIDCO'!CP74+'Day Ahead IEX PXIL'!AX74+RTM!AX74</f>
        <v>14.5</v>
      </c>
      <c r="AS74" s="3">
        <f>'OA&amp;GRIDCO'!DA74+'Day Ahead IEX PXIL'!BC74+RTM!BC74</f>
        <v>329.77713402061858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425.77278350515462</v>
      </c>
      <c r="BD74" s="3">
        <f>'OA&amp;GRIDCO'!ER74+'Day Ahead IEX PXIL'!CB74+RTM!CB74</f>
        <v>54.897500000000001</v>
      </c>
      <c r="BE74" s="71">
        <f>'OA&amp;GRIDCO'!OC74+GDAM!U74</f>
        <v>10.91</v>
      </c>
      <c r="BF74" s="71">
        <f>'OA&amp;GRIDCO'!OD74+GDAM!V74</f>
        <v>0</v>
      </c>
      <c r="BG74" s="49"/>
      <c r="BH74" s="49"/>
      <c r="BI74" s="3">
        <f>'OA&amp;GRIDCO'!EW74+'Day Ahead IEX PXIL'!CG74+RTM!CG74</f>
        <v>1.3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14</v>
      </c>
      <c r="CZ74" s="3">
        <f>'OA&amp;GRIDCO'!IH74+'Day Ahead IEX PXIL'!EJ74+RTM!ED74</f>
        <v>3.5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13.4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29.700000000000003</v>
      </c>
      <c r="DP74" s="70">
        <f>'OA&amp;GRIDCO'!LV74+'Day Ahead IEX PXIL'!HP74+RTM!IV74</f>
        <v>0</v>
      </c>
      <c r="DQ74" s="70">
        <f>RTM!HK74</f>
        <v>1.55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</v>
      </c>
      <c r="ED74" s="70">
        <f>'OA&amp;GRIDCO'!MR74</f>
        <v>0</v>
      </c>
      <c r="EE74" s="70">
        <f>'OA&amp;GRIDCO'!MU74</f>
        <v>13.5</v>
      </c>
      <c r="EF74" s="70">
        <f>'OA&amp;GRIDCO'!MV74</f>
        <v>4.7</v>
      </c>
      <c r="EG74" s="70">
        <f>'OA&amp;GRIDCO'!MY74+'Day Ahead IEX PXIL'!IM74+GDAM!G74+RTM!II74</f>
        <v>0.33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5.15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11.32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1.1100000000000001</v>
      </c>
      <c r="FD74" s="70">
        <f>RTM!JX74</f>
        <v>0</v>
      </c>
      <c r="FE74" s="70">
        <f>GDAM!AE74+'OA&amp;GRIDCO'!OU74</f>
        <v>2.7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1560.7888443982986</v>
      </c>
      <c r="FR74" s="1">
        <f t="shared" si="1"/>
        <v>128.04749999999999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/>
      <c r="R75" s="71"/>
      <c r="S75" s="71"/>
      <c r="T75" s="71"/>
      <c r="U75" s="71"/>
      <c r="V75" s="71"/>
      <c r="W75" s="251">
        <v>4.62</v>
      </c>
      <c r="X75" s="71"/>
      <c r="Y75" s="71">
        <v>1.9</v>
      </c>
      <c r="Z75" s="71"/>
      <c r="AA75" s="71">
        <v>2.85</v>
      </c>
      <c r="AB75" s="71"/>
      <c r="AC75" s="255">
        <v>0.61144961926541808</v>
      </c>
      <c r="AD75" s="71">
        <v>0</v>
      </c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1.03</v>
      </c>
      <c r="AH75" s="3">
        <f>'OA&amp;GRIDCO'!AD75+'Day Ahead IEX PXIL'!T75+RTM!T75</f>
        <v>0</v>
      </c>
      <c r="AI75" s="3">
        <f>'OA&amp;GRIDCO'!AU75+'Day Ahead IEX PXIL'!Y75+RTM!Y75</f>
        <v>95</v>
      </c>
      <c r="AJ75" s="3">
        <f>'OA&amp;GRIDCO'!AV75+'Day Ahead IEX PXIL'!Z75+RTM!Z75</f>
        <v>28.5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47.2</v>
      </c>
      <c r="AR75" s="3">
        <f>'OA&amp;GRIDCO'!CP75+'Day Ahead IEX PXIL'!AX75+RTM!AX75</f>
        <v>14.5</v>
      </c>
      <c r="AS75" s="3">
        <f>'OA&amp;GRIDCO'!DA75+'Day Ahead IEX PXIL'!BC75+RTM!BC75</f>
        <v>329.77713402061858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425.77278350515462</v>
      </c>
      <c r="BD75" s="3">
        <f>'OA&amp;GRIDCO'!ER75+'Day Ahead IEX PXIL'!CB75+RTM!CB75</f>
        <v>54.897500000000001</v>
      </c>
      <c r="BE75" s="71">
        <f>'OA&amp;GRIDCO'!OC75+GDAM!U75</f>
        <v>10.419999999999998</v>
      </c>
      <c r="BF75" s="71">
        <f>'OA&amp;GRIDCO'!OD75+GDAM!V75</f>
        <v>0</v>
      </c>
      <c r="BG75" s="49"/>
      <c r="BH75" s="49"/>
      <c r="BI75" s="3">
        <f>'OA&amp;GRIDCO'!EW75+'Day Ahead IEX PXIL'!CG75+RTM!CG75</f>
        <v>1.3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22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14</v>
      </c>
      <c r="CZ75" s="3">
        <f>'OA&amp;GRIDCO'!IH75+'Day Ahead IEX PXIL'!EJ75+RTM!ED75</f>
        <v>3.5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13.4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39.85</v>
      </c>
      <c r="DP75" s="70">
        <f>'OA&amp;GRIDCO'!LV75+'Day Ahead IEX PXIL'!HP75+RTM!IV75</f>
        <v>0</v>
      </c>
      <c r="DQ75" s="70">
        <f>RTM!HK75</f>
        <v>1.55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11</v>
      </c>
      <c r="ED75" s="70">
        <f>'OA&amp;GRIDCO'!MR75</f>
        <v>0</v>
      </c>
      <c r="EE75" s="70">
        <f>'OA&amp;GRIDCO'!MU75</f>
        <v>13.5</v>
      </c>
      <c r="EF75" s="70">
        <f>'OA&amp;GRIDCO'!MV75</f>
        <v>4.7</v>
      </c>
      <c r="EG75" s="70">
        <f>'OA&amp;GRIDCO'!MY75+'Day Ahead IEX PXIL'!IM75+GDAM!G75+RTM!II75</f>
        <v>0.11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5.15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11.360000000000001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1</v>
      </c>
      <c r="FD75" s="70">
        <f>RTM!JX75</f>
        <v>0</v>
      </c>
      <c r="FE75" s="70">
        <f>GDAM!AE75+'OA&amp;GRIDCO'!OU75</f>
        <v>2.27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1553.8576671450385</v>
      </c>
      <c r="FR75" s="1">
        <f t="shared" si="1"/>
        <v>131.69749999999999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/>
      <c r="R76" s="71"/>
      <c r="S76" s="71"/>
      <c r="T76" s="71"/>
      <c r="U76" s="71"/>
      <c r="V76" s="71"/>
      <c r="W76" s="251">
        <v>3.62</v>
      </c>
      <c r="X76" s="71"/>
      <c r="Y76" s="71">
        <v>1.44</v>
      </c>
      <c r="Z76" s="71"/>
      <c r="AA76" s="71">
        <v>2.16</v>
      </c>
      <c r="AB76" s="71"/>
      <c r="AC76" s="255">
        <v>0.41097433426036284</v>
      </c>
      <c r="AD76" s="71">
        <v>0</v>
      </c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1.03</v>
      </c>
      <c r="AH76" s="3">
        <f>'OA&amp;GRIDCO'!AD76+'Day Ahead IEX PXIL'!T76+RTM!T76</f>
        <v>0</v>
      </c>
      <c r="AI76" s="3">
        <f>'OA&amp;GRIDCO'!AU76+'Day Ahead IEX PXIL'!Y76+RTM!Y76</f>
        <v>95</v>
      </c>
      <c r="AJ76" s="3">
        <f>'OA&amp;GRIDCO'!AV76+'Day Ahead IEX PXIL'!Z76+RTM!Z76</f>
        <v>28.5</v>
      </c>
      <c r="AK76" s="3">
        <f>'OA&amp;GRIDCO'!BS76+'Day Ahead IEX PXIL'!AK76+RTM!AK76</f>
        <v>10.31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47.2</v>
      </c>
      <c r="AR76" s="3">
        <f>'OA&amp;GRIDCO'!CP76+'Day Ahead IEX PXIL'!AX76+RTM!AX76</f>
        <v>14.5</v>
      </c>
      <c r="AS76" s="3">
        <f>'OA&amp;GRIDCO'!DA76+'Day Ahead IEX PXIL'!BC76+RTM!BC76</f>
        <v>329.77713402061858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425.77278350515462</v>
      </c>
      <c r="BD76" s="3">
        <f>'OA&amp;GRIDCO'!ER76+'Day Ahead IEX PXIL'!CB76+RTM!CB76</f>
        <v>54.897500000000001</v>
      </c>
      <c r="BE76" s="71">
        <f>'OA&amp;GRIDCO'!OC76+GDAM!U76</f>
        <v>7.7700000000000005</v>
      </c>
      <c r="BF76" s="71">
        <f>'OA&amp;GRIDCO'!OD76+GDAM!V76</f>
        <v>0</v>
      </c>
      <c r="BG76" s="49"/>
      <c r="BH76" s="49"/>
      <c r="BI76" s="3">
        <f>'OA&amp;GRIDCO'!EW76+'Day Ahead IEX PXIL'!CG76+RTM!CG76</f>
        <v>1.3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22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14</v>
      </c>
      <c r="CZ76" s="3">
        <f>'OA&amp;GRIDCO'!IH76+'Day Ahead IEX PXIL'!EJ76+RTM!ED76</f>
        <v>3.5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13.4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44.849999999999994</v>
      </c>
      <c r="DP76" s="70">
        <f>'OA&amp;GRIDCO'!LV76+'Day Ahead IEX PXIL'!HP76+RTM!IV76</f>
        <v>0</v>
      </c>
      <c r="DQ76" s="70">
        <f>RTM!HK76</f>
        <v>1.55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9</v>
      </c>
      <c r="ED76" s="70">
        <f>'OA&amp;GRIDCO'!MR76</f>
        <v>0</v>
      </c>
      <c r="EE76" s="70">
        <f>'OA&amp;GRIDCO'!MU76</f>
        <v>13.5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5.15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0.77</v>
      </c>
      <c r="FD76" s="70">
        <f>RTM!JX76</f>
        <v>0</v>
      </c>
      <c r="FE76" s="70">
        <f>GDAM!AE76+'OA&amp;GRIDCO'!OU76</f>
        <v>1.8199999999999998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1561.3171918600335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131.69749999999999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/>
      <c r="R77" s="71"/>
      <c r="S77" s="71"/>
      <c r="T77" s="71"/>
      <c r="U77" s="71"/>
      <c r="V77" s="71"/>
      <c r="W77" s="251">
        <v>2.89</v>
      </c>
      <c r="X77" s="71"/>
      <c r="Y77" s="71">
        <v>0.94</v>
      </c>
      <c r="Z77" s="71"/>
      <c r="AA77" s="71">
        <v>1.41</v>
      </c>
      <c r="AB77" s="71"/>
      <c r="AC77" s="255">
        <v>0.35083174875884637</v>
      </c>
      <c r="AD77" s="71">
        <v>0</v>
      </c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1.03</v>
      </c>
      <c r="AH77" s="3">
        <f>'OA&amp;GRIDCO'!AD77+'Day Ahead IEX PXIL'!T77+RTM!T77</f>
        <v>0</v>
      </c>
      <c r="AI77" s="3">
        <f>'OA&amp;GRIDCO'!AU77+'Day Ahead IEX PXIL'!Y77+RTM!Y77</f>
        <v>110</v>
      </c>
      <c r="AJ77" s="3">
        <f>'OA&amp;GRIDCO'!AV77+'Day Ahead IEX PXIL'!Z77+RTM!Z77</f>
        <v>33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47.2</v>
      </c>
      <c r="AR77" s="3">
        <f>'OA&amp;GRIDCO'!CP77+'Day Ahead IEX PXIL'!AX77+RTM!AX77</f>
        <v>14.5</v>
      </c>
      <c r="AS77" s="3">
        <f>'OA&amp;GRIDCO'!DA77+'Day Ahead IEX PXIL'!BC77+RTM!BC77</f>
        <v>329.77713402061858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425.77278350515462</v>
      </c>
      <c r="BD77" s="3">
        <f>'OA&amp;GRIDCO'!ER77+'Day Ahead IEX PXIL'!CB77+RTM!CB77</f>
        <v>54.897500000000001</v>
      </c>
      <c r="BE77" s="71">
        <f>'OA&amp;GRIDCO'!OC77+GDAM!U77</f>
        <v>6.04</v>
      </c>
      <c r="BF77" s="71">
        <f>'OA&amp;GRIDCO'!OD77+GDAM!V77</f>
        <v>0</v>
      </c>
      <c r="BG77" s="49"/>
      <c r="BH77" s="49"/>
      <c r="BI77" s="3">
        <f>'OA&amp;GRIDCO'!EW77+'Day Ahead IEX PXIL'!CG77+RTM!CG77</f>
        <v>1.3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22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4.12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14</v>
      </c>
      <c r="CZ77" s="3">
        <f>'OA&amp;GRIDCO'!IH77+'Day Ahead IEX PXIL'!EJ77+RTM!ED77</f>
        <v>3.5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13.4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49.849999999999994</v>
      </c>
      <c r="DP77" s="70">
        <f>'OA&amp;GRIDCO'!LV77+'Day Ahead IEX PXIL'!HP77+RTM!IV77</f>
        <v>0</v>
      </c>
      <c r="DQ77" s="70">
        <f>RTM!HK77</f>
        <v>2.4700000000000002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8</v>
      </c>
      <c r="ED77" s="70">
        <f>'OA&amp;GRIDCO'!MR77</f>
        <v>0</v>
      </c>
      <c r="EE77" s="70">
        <f>'OA&amp;GRIDCO'!MU77</f>
        <v>13.5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5.15</v>
      </c>
      <c r="ET77" s="70">
        <f>'OA&amp;GRIDCO'!NP77+RTM!HD77+'Day Ahead IEX PXIL'!IZ77</f>
        <v>0</v>
      </c>
      <c r="EU77" s="70">
        <f>RTM!JG77</f>
        <v>1.33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9.57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0.33</v>
      </c>
      <c r="FD77" s="70">
        <f>RTM!JX77</f>
        <v>0</v>
      </c>
      <c r="FE77" s="70">
        <f>GDAM!AE77+'OA&amp;GRIDCO'!OU77</f>
        <v>1.27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1569.8670492745318</v>
      </c>
      <c r="FR77" s="1">
        <f t="shared" si="3"/>
        <v>136.19749999999999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/>
      <c r="R78" s="71"/>
      <c r="S78" s="71"/>
      <c r="T78" s="71"/>
      <c r="U78" s="71"/>
      <c r="V78" s="71"/>
      <c r="W78" s="251">
        <v>2.11</v>
      </c>
      <c r="X78" s="71"/>
      <c r="Y78" s="71">
        <v>0.52</v>
      </c>
      <c r="Z78" s="71"/>
      <c r="AA78" s="71">
        <v>0.78</v>
      </c>
      <c r="AB78" s="71"/>
      <c r="AC78" s="255">
        <v>0.15035646375379133</v>
      </c>
      <c r="AD78" s="71">
        <v>0</v>
      </c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1.03</v>
      </c>
      <c r="AH78" s="3">
        <f>'OA&amp;GRIDCO'!AD78+'Day Ahead IEX PXIL'!T78+RTM!T78</f>
        <v>0</v>
      </c>
      <c r="AI78" s="3">
        <f>'OA&amp;GRIDCO'!AU78+'Day Ahead IEX PXIL'!Y78+RTM!Y78</f>
        <v>110</v>
      </c>
      <c r="AJ78" s="3">
        <f>'OA&amp;GRIDCO'!AV78+'Day Ahead IEX PXIL'!Z78+RTM!Z78</f>
        <v>33</v>
      </c>
      <c r="AK78" s="3">
        <f>'OA&amp;GRIDCO'!BS78+'Day Ahead IEX PXIL'!AK78+RTM!AK78</f>
        <v>10.31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47.2</v>
      </c>
      <c r="AR78" s="3">
        <f>'OA&amp;GRIDCO'!CP78+'Day Ahead IEX PXIL'!AX78+RTM!AX78</f>
        <v>14.5</v>
      </c>
      <c r="AS78" s="3">
        <f>'OA&amp;GRIDCO'!DA78+'Day Ahead IEX PXIL'!BC78+RTM!BC78</f>
        <v>329.77713402061858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477.32278350515463</v>
      </c>
      <c r="BD78" s="3">
        <f>'OA&amp;GRIDCO'!ER78+'Day Ahead IEX PXIL'!CB78+RTM!CB78</f>
        <v>54.897500000000001</v>
      </c>
      <c r="BE78" s="71">
        <f>'OA&amp;GRIDCO'!OC78+GDAM!U78</f>
        <v>3.56</v>
      </c>
      <c r="BF78" s="71">
        <f>'OA&amp;GRIDCO'!OD78+GDAM!V78</f>
        <v>0</v>
      </c>
      <c r="BG78" s="49"/>
      <c r="BH78" s="49"/>
      <c r="BI78" s="3">
        <f>'OA&amp;GRIDCO'!EW78+'Day Ahead IEX PXIL'!CG78+RTM!CG78</f>
        <v>1.3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22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4.12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14</v>
      </c>
      <c r="CZ78" s="3">
        <f>'OA&amp;GRIDCO'!IH78+'Day Ahead IEX PXIL'!EJ78+RTM!ED78</f>
        <v>3.5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13.4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2.4700000000000002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6</v>
      </c>
      <c r="ED78" s="70">
        <f>'OA&amp;GRIDCO'!MR78</f>
        <v>0</v>
      </c>
      <c r="EE78" s="70">
        <f>'OA&amp;GRIDCO'!MU78</f>
        <v>13.5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5.15</v>
      </c>
      <c r="ET78" s="70">
        <f>'OA&amp;GRIDCO'!NP78+RTM!HD78+'Day Ahead IEX PXIL'!IZ78</f>
        <v>0</v>
      </c>
      <c r="EU78" s="70">
        <f>RTM!JG78</f>
        <v>1.33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5.6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0.33</v>
      </c>
      <c r="FD78" s="70">
        <f>RTM!JX78</f>
        <v>0</v>
      </c>
      <c r="FE78" s="70">
        <f>GDAM!AE78+'OA&amp;GRIDCO'!OU78</f>
        <v>0.82000000000000006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1625.7115739895266</v>
      </c>
      <c r="FR78" s="1">
        <f t="shared" si="3"/>
        <v>136.19749999999999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/>
      <c r="R79" s="71"/>
      <c r="S79" s="71"/>
      <c r="T79" s="71"/>
      <c r="U79" s="71"/>
      <c r="V79" s="71"/>
      <c r="W79" s="251">
        <v>1.35</v>
      </c>
      <c r="X79" s="71"/>
      <c r="Y79" s="71">
        <v>0.14000000000000001</v>
      </c>
      <c r="Z79" s="71"/>
      <c r="AA79" s="71">
        <v>0.21</v>
      </c>
      <c r="AB79" s="71"/>
      <c r="AC79" s="255">
        <v>9.0213878252274768E-2</v>
      </c>
      <c r="AD79" s="71">
        <v>0</v>
      </c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1.03</v>
      </c>
      <c r="AH79" s="3">
        <f>'OA&amp;GRIDCO'!AD79+'Day Ahead IEX PXIL'!T79+RTM!T79</f>
        <v>0</v>
      </c>
      <c r="AI79" s="3">
        <f>'OA&amp;GRIDCO'!AU79+'Day Ahead IEX PXIL'!Y79+RTM!Y79</f>
        <v>110</v>
      </c>
      <c r="AJ79" s="3">
        <f>'OA&amp;GRIDCO'!AV79+'Day Ahead IEX PXIL'!Z79+RTM!Z79</f>
        <v>33</v>
      </c>
      <c r="AK79" s="3">
        <f>'OA&amp;GRIDCO'!BS79+'Day Ahead IEX PXIL'!AK79+RTM!AK79</f>
        <v>25.77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47.2</v>
      </c>
      <c r="AR79" s="3">
        <f>'OA&amp;GRIDCO'!CP79+'Day Ahead IEX PXIL'!AX79+RTM!AX79</f>
        <v>14.5</v>
      </c>
      <c r="AS79" s="3">
        <f>'OA&amp;GRIDCO'!DA79+'Day Ahead IEX PXIL'!BC79+RTM!BC79</f>
        <v>329.77713402061858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425.77278350515462</v>
      </c>
      <c r="BD79" s="3">
        <f>'OA&amp;GRIDCO'!ER79+'Day Ahead IEX PXIL'!CB79+RTM!CB79</f>
        <v>54.897500000000001</v>
      </c>
      <c r="BE79" s="71">
        <f>'OA&amp;GRIDCO'!OC79+GDAM!U79</f>
        <v>1.67</v>
      </c>
      <c r="BF79" s="71">
        <f>'OA&amp;GRIDCO'!OD79+GDAM!V79</f>
        <v>0</v>
      </c>
      <c r="BG79" s="49"/>
      <c r="BH79" s="49"/>
      <c r="BI79" s="3">
        <f>'OA&amp;GRIDCO'!EW79+'Day Ahead IEX PXIL'!CG79+RTM!CG79</f>
        <v>1.1000000000000001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22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10.31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5.15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14</v>
      </c>
      <c r="CZ79" s="3">
        <f>'OA&amp;GRIDCO'!IH79+'Day Ahead IEX PXIL'!EJ79+RTM!ED79</f>
        <v>3.5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13.4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2.4700000000000002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3.7</v>
      </c>
      <c r="ED79" s="70">
        <f>'OA&amp;GRIDCO'!MR79</f>
        <v>0</v>
      </c>
      <c r="EE79" s="70">
        <f>'OA&amp;GRIDCO'!MU79</f>
        <v>13.5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5.15</v>
      </c>
      <c r="ET79" s="70">
        <f>'OA&amp;GRIDCO'!NP79+RTM!HD79+'Day Ahead IEX PXIL'!IZ79</f>
        <v>0</v>
      </c>
      <c r="EU79" s="70">
        <f>RTM!JG79</f>
        <v>1.44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4.37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0.11</v>
      </c>
      <c r="FD79" s="70">
        <f>RTM!JX79</f>
        <v>0</v>
      </c>
      <c r="FE79" s="70">
        <f>GDAM!AE79+'OA&amp;GRIDCO'!OU79</f>
        <v>0.33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1592.9414314040257</v>
      </c>
      <c r="FR79" s="1">
        <f t="shared" si="3"/>
        <v>136.19749999999999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/>
      <c r="R80" s="71"/>
      <c r="S80" s="71"/>
      <c r="T80" s="71"/>
      <c r="U80" s="71"/>
      <c r="V80" s="71"/>
      <c r="W80" s="251">
        <v>0.75</v>
      </c>
      <c r="X80" s="71"/>
      <c r="Y80" s="71">
        <v>0.08</v>
      </c>
      <c r="Z80" s="71"/>
      <c r="AA80" s="71">
        <v>0.11</v>
      </c>
      <c r="AB80" s="71"/>
      <c r="AC80" s="255">
        <v>5.0118821251263775E-2</v>
      </c>
      <c r="AD80" s="71">
        <v>0</v>
      </c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1.03</v>
      </c>
      <c r="AH80" s="3">
        <f>'OA&amp;GRIDCO'!AD80+'Day Ahead IEX PXIL'!T80+RTM!T80</f>
        <v>0</v>
      </c>
      <c r="AI80" s="3">
        <f>'OA&amp;GRIDCO'!AU80+'Day Ahead IEX PXIL'!Y80+RTM!Y80</f>
        <v>110</v>
      </c>
      <c r="AJ80" s="3">
        <f>'OA&amp;GRIDCO'!AV80+'Day Ahead IEX PXIL'!Z80+RTM!Z80</f>
        <v>33</v>
      </c>
      <c r="AK80" s="3">
        <f>'OA&amp;GRIDCO'!BS80+'Day Ahead IEX PXIL'!AK80+RTM!AK80</f>
        <v>25.77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47.2</v>
      </c>
      <c r="AR80" s="3">
        <f>'OA&amp;GRIDCO'!CP80+'Day Ahead IEX PXIL'!AX80+RTM!AX80</f>
        <v>14.5</v>
      </c>
      <c r="AS80" s="3">
        <f>'OA&amp;GRIDCO'!DA80+'Day Ahead IEX PXIL'!BC80+RTM!BC80</f>
        <v>329.77713402061858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425.77278350515462</v>
      </c>
      <c r="BD80" s="3">
        <f>'OA&amp;GRIDCO'!ER80+'Day Ahead IEX PXIL'!CB80+RTM!CB80</f>
        <v>54.897500000000001</v>
      </c>
      <c r="BE80" s="71">
        <f>'OA&amp;GRIDCO'!OC80+GDAM!U80</f>
        <v>0.9</v>
      </c>
      <c r="BF80" s="71">
        <f>'OA&amp;GRIDCO'!OD80+GDAM!V80</f>
        <v>0</v>
      </c>
      <c r="BG80" s="49"/>
      <c r="BH80" s="49"/>
      <c r="BI80" s="3">
        <f>'OA&amp;GRIDCO'!EW80+'Day Ahead IEX PXIL'!CG80+RTM!CG80</f>
        <v>1.1000000000000001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22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10.31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5.15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14</v>
      </c>
      <c r="CZ80" s="3">
        <f>'OA&amp;GRIDCO'!IH80+'Day Ahead IEX PXIL'!EJ80+RTM!ED80</f>
        <v>3.5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13.4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2.4700000000000002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2</v>
      </c>
      <c r="ED80" s="70">
        <f>'OA&amp;GRIDCO'!MR80</f>
        <v>0</v>
      </c>
      <c r="EE80" s="70">
        <f>'OA&amp;GRIDCO'!MU80</f>
        <v>13.5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5.15</v>
      </c>
      <c r="ET80" s="70">
        <f>'OA&amp;GRIDCO'!NP80+RTM!HD80+'Day Ahead IEX PXIL'!IZ80</f>
        <v>0</v>
      </c>
      <c r="EU80" s="70">
        <f>RTM!JG80</f>
        <v>1.44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3.08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0.13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1588.061336347025</v>
      </c>
      <c r="FR80" s="1">
        <f t="shared" si="3"/>
        <v>136.19749999999999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/>
      <c r="R81" s="71"/>
      <c r="S81" s="71"/>
      <c r="T81" s="71"/>
      <c r="U81" s="71"/>
      <c r="V81" s="71"/>
      <c r="W81" s="251">
        <v>0.26</v>
      </c>
      <c r="X81" s="71"/>
      <c r="Y81" s="71">
        <v>0</v>
      </c>
      <c r="Z81" s="71"/>
      <c r="AA81" s="71">
        <v>0</v>
      </c>
      <c r="AB81" s="71"/>
      <c r="AC81" s="255">
        <v>2.0047528500505507E-2</v>
      </c>
      <c r="AD81" s="71">
        <v>0</v>
      </c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1.03</v>
      </c>
      <c r="AH81" s="3">
        <f>'OA&amp;GRIDCO'!AD81+'Day Ahead IEX PXIL'!T81+RTM!T81</f>
        <v>0</v>
      </c>
      <c r="AI81" s="3">
        <f>'OA&amp;GRIDCO'!AU81+'Day Ahead IEX PXIL'!Y81+RTM!Y81</f>
        <v>110</v>
      </c>
      <c r="AJ81" s="3">
        <f>'OA&amp;GRIDCO'!AV81+'Day Ahead IEX PXIL'!Z81+RTM!Z81</f>
        <v>33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47.2</v>
      </c>
      <c r="AR81" s="3">
        <f>'OA&amp;GRIDCO'!CP81+'Day Ahead IEX PXIL'!AX81+RTM!AX81</f>
        <v>14.5</v>
      </c>
      <c r="AS81" s="3">
        <f>'OA&amp;GRIDCO'!DA81+'Day Ahead IEX PXIL'!BC81+RTM!BC81</f>
        <v>329.77713402061858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425.77278350515462</v>
      </c>
      <c r="BD81" s="3">
        <f>'OA&amp;GRIDCO'!ER81+'Day Ahead IEX PXIL'!CB81+RTM!CB81</f>
        <v>54.897500000000001</v>
      </c>
      <c r="BE81" s="71">
        <f>'OA&amp;GRIDCO'!OC81+GDAM!U81</f>
        <v>0.5</v>
      </c>
      <c r="BF81" s="71">
        <f>'OA&amp;GRIDCO'!OD81+GDAM!V81</f>
        <v>0</v>
      </c>
      <c r="BG81" s="49"/>
      <c r="BH81" s="49"/>
      <c r="BI81" s="3">
        <f>'OA&amp;GRIDCO'!EW81+'Day Ahead IEX PXIL'!CG81+RTM!CG81</f>
        <v>1.1000000000000001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22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10.31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5.15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14</v>
      </c>
      <c r="CZ81" s="3">
        <f>'OA&amp;GRIDCO'!IH81+'Day Ahead IEX PXIL'!EJ81+RTM!ED81</f>
        <v>3.5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13.4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2.4700000000000002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1.4</v>
      </c>
      <c r="ED81" s="70">
        <f>'OA&amp;GRIDCO'!MR81</f>
        <v>0</v>
      </c>
      <c r="EE81" s="70">
        <f>'OA&amp;GRIDCO'!MU81</f>
        <v>13.5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5.15</v>
      </c>
      <c r="ET81" s="70">
        <f>'OA&amp;GRIDCO'!NP81+RTM!HD81+'Day Ahead IEX PXIL'!IZ81</f>
        <v>0</v>
      </c>
      <c r="EU81" s="70">
        <f>RTM!JG81</f>
        <v>1.44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2.16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0.06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1559.5012650542742</v>
      </c>
      <c r="FR81" s="1">
        <f t="shared" si="3"/>
        <v>136.19749999999999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/>
      <c r="R82" s="71"/>
      <c r="S82" s="71"/>
      <c r="T82" s="71"/>
      <c r="U82" s="71"/>
      <c r="V82" s="71"/>
      <c r="W82" s="251">
        <v>0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>
        <v>0</v>
      </c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1.03</v>
      </c>
      <c r="AH82" s="3">
        <f>'OA&amp;GRIDCO'!AD82+'Day Ahead IEX PXIL'!T82+RTM!T82</f>
        <v>0</v>
      </c>
      <c r="AI82" s="3">
        <f>'OA&amp;GRIDCO'!AU82+'Day Ahead IEX PXIL'!Y82+RTM!Y82</f>
        <v>110</v>
      </c>
      <c r="AJ82" s="3">
        <f>'OA&amp;GRIDCO'!AV82+'Day Ahead IEX PXIL'!Z82+RTM!Z82</f>
        <v>33</v>
      </c>
      <c r="AK82" s="3">
        <f>'OA&amp;GRIDCO'!BS82+'Day Ahead IEX PXIL'!AK82+RTM!AK82</f>
        <v>6.19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47.2</v>
      </c>
      <c r="AR82" s="3">
        <f>'OA&amp;GRIDCO'!CP82+'Day Ahead IEX PXIL'!AX82+RTM!AX82</f>
        <v>14.5</v>
      </c>
      <c r="AS82" s="3">
        <f>'OA&amp;GRIDCO'!DA82+'Day Ahead IEX PXIL'!BC82+RTM!BC82</f>
        <v>329.77713402061858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425.77278350515462</v>
      </c>
      <c r="BD82" s="3">
        <f>'OA&amp;GRIDCO'!ER82+'Day Ahead IEX PXIL'!CB82+RTM!CB82</f>
        <v>54.897500000000001</v>
      </c>
      <c r="BE82" s="71">
        <f>'OA&amp;GRIDCO'!OC82+GDAM!U82</f>
        <v>0.28000000000000003</v>
      </c>
      <c r="BF82" s="71">
        <f>'OA&amp;GRIDCO'!OD82+GDAM!V82</f>
        <v>0</v>
      </c>
      <c r="BG82" s="49"/>
      <c r="BH82" s="49"/>
      <c r="BI82" s="3">
        <f>'OA&amp;GRIDCO'!EW82+'Day Ahead IEX PXIL'!CG82+RTM!CG82</f>
        <v>1.1000000000000001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22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10.31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5.15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14</v>
      </c>
      <c r="CZ82" s="3">
        <f>'OA&amp;GRIDCO'!IH82+'Day Ahead IEX PXIL'!EJ82+RTM!ED82</f>
        <v>3.5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13.4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2.4700000000000002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0.7</v>
      </c>
      <c r="ED82" s="70">
        <f>'OA&amp;GRIDCO'!MR82</f>
        <v>0</v>
      </c>
      <c r="EE82" s="70">
        <f>'OA&amp;GRIDCO'!MU82</f>
        <v>13.5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5.15</v>
      </c>
      <c r="ET82" s="70">
        <f>'OA&amp;GRIDCO'!NP82+RTM!HD82+'Day Ahead IEX PXIL'!IZ82</f>
        <v>0</v>
      </c>
      <c r="EU82" s="70">
        <f>RTM!JG82</f>
        <v>1.44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1.39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1593.5912175257738</v>
      </c>
      <c r="FR82" s="1">
        <f t="shared" si="3"/>
        <v>136.19749999999999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/>
      <c r="R83" s="71"/>
      <c r="S83" s="71"/>
      <c r="T83" s="71"/>
      <c r="U83" s="71"/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>
        <v>0</v>
      </c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1.03</v>
      </c>
      <c r="AH83" s="3">
        <f>'OA&amp;GRIDCO'!AD83+'Day Ahead IEX PXIL'!T83+RTM!T83</f>
        <v>0</v>
      </c>
      <c r="AI83" s="3">
        <f>'OA&amp;GRIDCO'!AU83+'Day Ahead IEX PXIL'!Y83+RTM!Y83</f>
        <v>110</v>
      </c>
      <c r="AJ83" s="3">
        <f>'OA&amp;GRIDCO'!AV83+'Day Ahead IEX PXIL'!Z83+RTM!Z83</f>
        <v>33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47.2</v>
      </c>
      <c r="AR83" s="3">
        <f>'OA&amp;GRIDCO'!CP83+'Day Ahead IEX PXIL'!AX83+RTM!AX83</f>
        <v>14.5</v>
      </c>
      <c r="AS83" s="3">
        <f>'OA&amp;GRIDCO'!DA83+'Day Ahead IEX PXIL'!BC83+RTM!BC83</f>
        <v>329.77713402061858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425.77278350515462</v>
      </c>
      <c r="BD83" s="3">
        <f>'OA&amp;GRIDCO'!ER83+'Day Ahead IEX PXIL'!CB83+RTM!CB83</f>
        <v>54.897500000000001</v>
      </c>
      <c r="BE83" s="71">
        <f>'OA&amp;GRIDCO'!OC83+GDAM!U83</f>
        <v>0.11</v>
      </c>
      <c r="BF83" s="71">
        <f>'OA&amp;GRIDCO'!OD83+GDAM!V83</f>
        <v>0</v>
      </c>
      <c r="BG83" s="49"/>
      <c r="BH83" s="49"/>
      <c r="BI83" s="3">
        <f>'OA&amp;GRIDCO'!EW83+'Day Ahead IEX PXIL'!CG83+RTM!CG83</f>
        <v>1.1000000000000001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24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2.58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2.06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14</v>
      </c>
      <c r="CZ83" s="3">
        <f>'OA&amp;GRIDCO'!IH83+'Day Ahead IEX PXIL'!EJ83+RTM!ED83</f>
        <v>3.5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13.4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2.4700000000000002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0.2</v>
      </c>
      <c r="ED83" s="70">
        <f>'OA&amp;GRIDCO'!MR83</f>
        <v>0</v>
      </c>
      <c r="EE83" s="70">
        <f>'OA&amp;GRIDCO'!MU83</f>
        <v>13.5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5.15</v>
      </c>
      <c r="ET83" s="70">
        <f>'OA&amp;GRIDCO'!NP83+RTM!HD83+'Day Ahead IEX PXIL'!IZ83</f>
        <v>0</v>
      </c>
      <c r="EU83" s="70">
        <f>RTM!JG83</f>
        <v>1.77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0.56999999999999995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1607.3712175257735</v>
      </c>
      <c r="FR83" s="1">
        <f t="shared" si="3"/>
        <v>136.19749999999999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/>
      <c r="R84" s="71"/>
      <c r="S84" s="71"/>
      <c r="T84" s="71"/>
      <c r="U84" s="71"/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>
        <v>0</v>
      </c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1.03</v>
      </c>
      <c r="AH84" s="3">
        <f>'OA&amp;GRIDCO'!AD84+'Day Ahead IEX PXIL'!T84+RTM!T84</f>
        <v>0</v>
      </c>
      <c r="AI84" s="3">
        <f>'OA&amp;GRIDCO'!AU84+'Day Ahead IEX PXIL'!Y84+RTM!Y84</f>
        <v>110</v>
      </c>
      <c r="AJ84" s="3">
        <f>'OA&amp;GRIDCO'!AV84+'Day Ahead IEX PXIL'!Z84+RTM!Z84</f>
        <v>33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47.2</v>
      </c>
      <c r="AR84" s="3">
        <f>'OA&amp;GRIDCO'!CP84+'Day Ahead IEX PXIL'!AX84+RTM!AX84</f>
        <v>14.5</v>
      </c>
      <c r="AS84" s="3">
        <f>'OA&amp;GRIDCO'!DA84+'Day Ahead IEX PXIL'!BC84+RTM!BC84</f>
        <v>329.77713402061858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425.77278350515462</v>
      </c>
      <c r="BD84" s="3">
        <f>'OA&amp;GRIDCO'!ER84+'Day Ahead IEX PXIL'!CB84+RTM!CB84</f>
        <v>54.897500000000001</v>
      </c>
      <c r="BE84" s="71">
        <f>'OA&amp;GRIDCO'!OC84+GDAM!U84</f>
        <v>0.03</v>
      </c>
      <c r="BF84" s="71">
        <f>'OA&amp;GRIDCO'!OD84+GDAM!V84</f>
        <v>0</v>
      </c>
      <c r="BG84" s="49"/>
      <c r="BH84" s="49"/>
      <c r="BI84" s="3">
        <f>'OA&amp;GRIDCO'!EW84+'Day Ahead IEX PXIL'!CG84+RTM!CG84</f>
        <v>1.1000000000000001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24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2.58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2.06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14</v>
      </c>
      <c r="CZ84" s="3">
        <f>'OA&amp;GRIDCO'!IH84+'Day Ahead IEX PXIL'!EJ84+RTM!ED84</f>
        <v>3.5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13.4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2.4700000000000002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13.5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5.15</v>
      </c>
      <c r="ET84" s="70">
        <f>'OA&amp;GRIDCO'!NP84+RTM!HD84+'Day Ahead IEX PXIL'!IZ84</f>
        <v>0</v>
      </c>
      <c r="EU84" s="70">
        <f>RTM!JG84</f>
        <v>1.77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1636.5212175257734</v>
      </c>
      <c r="FR84" s="1">
        <f t="shared" si="3"/>
        <v>136.19749999999999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/>
      <c r="R85" s="71"/>
      <c r="S85" s="71"/>
      <c r="T85" s="71"/>
      <c r="U85" s="71"/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>
        <v>0</v>
      </c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1.03</v>
      </c>
      <c r="AH85" s="70">
        <f>'OA&amp;GRIDCO'!AD85+'Day Ahead IEX PXIL'!T85+RTM!T85</f>
        <v>0</v>
      </c>
      <c r="AI85" s="3">
        <f>'OA&amp;GRIDCO'!AU85+'Day Ahead IEX PXIL'!Y85+RTM!Y85</f>
        <v>110</v>
      </c>
      <c r="AJ85" s="3">
        <f>'OA&amp;GRIDCO'!AV85+'Day Ahead IEX PXIL'!Z85+RTM!Z85</f>
        <v>33</v>
      </c>
      <c r="AK85" s="70">
        <f>'OA&amp;GRIDCO'!BS85+'Day Ahead IEX PXIL'!AK85+RTM!AK85</f>
        <v>10.31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47.2</v>
      </c>
      <c r="AR85" s="70">
        <f>'OA&amp;GRIDCO'!CP85+'Day Ahead IEX PXIL'!AX85+RTM!AX85</f>
        <v>14.5</v>
      </c>
      <c r="AS85" s="70">
        <f>'OA&amp;GRIDCO'!DA85+'Day Ahead IEX PXIL'!BC85+RTM!BC85</f>
        <v>329.77713402061858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425.77278350515462</v>
      </c>
      <c r="BD85" s="70">
        <f>'OA&amp;GRIDCO'!ER85+'Day Ahead IEX PXIL'!CB85+RTM!CB85</f>
        <v>54.897500000000001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1.1000000000000001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24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2.58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2.06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14</v>
      </c>
      <c r="CZ85" s="70">
        <f>'OA&amp;GRIDCO'!IH85+'Day Ahead IEX PXIL'!EJ85+RTM!ED85</f>
        <v>3.5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13.4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2.4700000000000002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13.5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5.15</v>
      </c>
      <c r="ET85" s="70">
        <f>'OA&amp;GRIDCO'!NP85+RTM!HD85+'Day Ahead IEX PXIL'!IZ85</f>
        <v>0</v>
      </c>
      <c r="EU85" s="70">
        <f>RTM!JG85</f>
        <v>1.67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1676.7012175257735</v>
      </c>
      <c r="FR85" s="1">
        <f t="shared" si="3"/>
        <v>136.19749999999999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/>
      <c r="R86" s="71"/>
      <c r="S86" s="71"/>
      <c r="T86" s="71"/>
      <c r="U86" s="71"/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>
        <v>0</v>
      </c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1.03</v>
      </c>
      <c r="AH86" s="3">
        <f>'OA&amp;GRIDCO'!AD86+'Day Ahead IEX PXIL'!T86+RTM!T86</f>
        <v>0</v>
      </c>
      <c r="AI86" s="3">
        <f>'OA&amp;GRIDCO'!AU86+'Day Ahead IEX PXIL'!Y86+RTM!Y86</f>
        <v>110</v>
      </c>
      <c r="AJ86" s="3">
        <f>'OA&amp;GRIDCO'!AV86+'Day Ahead IEX PXIL'!Z86+RTM!Z86</f>
        <v>33</v>
      </c>
      <c r="AK86" s="3">
        <f>'OA&amp;GRIDCO'!BS86+'Day Ahead IEX PXIL'!AK86+RTM!AK86</f>
        <v>10.31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47.2</v>
      </c>
      <c r="AR86" s="3">
        <f>'OA&amp;GRIDCO'!CP86+'Day Ahead IEX PXIL'!AX86+RTM!AX86</f>
        <v>14.5</v>
      </c>
      <c r="AS86" s="3">
        <f>'OA&amp;GRIDCO'!DA86+'Day Ahead IEX PXIL'!BC86+RTM!BC86</f>
        <v>329.77713402061858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425.77278350515462</v>
      </c>
      <c r="BD86" s="3">
        <f>'OA&amp;GRIDCO'!ER86+'Day Ahead IEX PXIL'!CB86+RTM!CB86</f>
        <v>54.897500000000001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1.1000000000000001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24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2.58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2.06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14</v>
      </c>
      <c r="CZ86" s="3">
        <f>'OA&amp;GRIDCO'!IH86+'Day Ahead IEX PXIL'!EJ86+RTM!ED86</f>
        <v>3.5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13.4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2.4700000000000002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13.5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5.15</v>
      </c>
      <c r="ET86" s="70">
        <f>'OA&amp;GRIDCO'!NP86+RTM!HD86+'Day Ahead IEX PXIL'!IZ86</f>
        <v>0</v>
      </c>
      <c r="EU86" s="70">
        <f>RTM!JG86</f>
        <v>1.67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1706.7012175257735</v>
      </c>
      <c r="FR86" s="1">
        <f t="shared" si="3"/>
        <v>136.19749999999999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/>
      <c r="R87" s="71"/>
      <c r="S87" s="71"/>
      <c r="T87" s="71"/>
      <c r="U87" s="71"/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>
        <v>0</v>
      </c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0.72</v>
      </c>
      <c r="AH87" s="3">
        <f>'OA&amp;GRIDCO'!AD87+'Day Ahead IEX PXIL'!T87+RTM!T87</f>
        <v>0</v>
      </c>
      <c r="AI87" s="3">
        <f>'OA&amp;GRIDCO'!AU87+'Day Ahead IEX PXIL'!Y87+RTM!Y87</f>
        <v>110</v>
      </c>
      <c r="AJ87" s="3">
        <f>'OA&amp;GRIDCO'!AV87+'Day Ahead IEX PXIL'!Z87+RTM!Z87</f>
        <v>33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47.2</v>
      </c>
      <c r="AR87" s="3">
        <f>'OA&amp;GRIDCO'!CP87+'Day Ahead IEX PXIL'!AX87+RTM!AX87</f>
        <v>14.5</v>
      </c>
      <c r="AS87" s="3">
        <f>'OA&amp;GRIDCO'!DA87+'Day Ahead IEX PXIL'!BC87+RTM!BC87</f>
        <v>329.77713402061858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425.77278350515462</v>
      </c>
      <c r="BD87" s="3">
        <f>'OA&amp;GRIDCO'!ER87+'Day Ahead IEX PXIL'!CB87+RTM!CB87</f>
        <v>54.897500000000001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1.1000000000000001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24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2.58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2.06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14</v>
      </c>
      <c r="CZ87" s="3">
        <f>'OA&amp;GRIDCO'!IH87+'Day Ahead IEX PXIL'!EJ87+RTM!ED87</f>
        <v>3.5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13.4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2.4700000000000002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13.5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5.15</v>
      </c>
      <c r="ET87" s="70">
        <f>'OA&amp;GRIDCO'!NP87+RTM!HD87+'Day Ahead IEX PXIL'!IZ87</f>
        <v>0</v>
      </c>
      <c r="EU87" s="70">
        <f>RTM!JG87</f>
        <v>1.67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1711.0812175257736</v>
      </c>
      <c r="FR87" s="1">
        <f t="shared" si="3"/>
        <v>136.19749999999999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/>
      <c r="R88" s="71"/>
      <c r="S88" s="71"/>
      <c r="T88" s="71"/>
      <c r="U88" s="71"/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>
        <v>0</v>
      </c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0.72</v>
      </c>
      <c r="AH88" s="3">
        <f>'OA&amp;GRIDCO'!AD88+'Day Ahead IEX PXIL'!T88+RTM!T88</f>
        <v>0</v>
      </c>
      <c r="AI88" s="3">
        <f>'OA&amp;GRIDCO'!AU88+'Day Ahead IEX PXIL'!Y88+RTM!Y88</f>
        <v>110</v>
      </c>
      <c r="AJ88" s="3">
        <f>'OA&amp;GRIDCO'!AV88+'Day Ahead IEX PXIL'!Z88+RTM!Z88</f>
        <v>33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47.2</v>
      </c>
      <c r="AR88" s="3">
        <f>'OA&amp;GRIDCO'!CP88+'Day Ahead IEX PXIL'!AX88+RTM!AX88</f>
        <v>14.5</v>
      </c>
      <c r="AS88" s="3">
        <f>'OA&amp;GRIDCO'!DA88+'Day Ahead IEX PXIL'!BC88+RTM!BC88</f>
        <v>329.77713402061858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425.77278350515462</v>
      </c>
      <c r="BD88" s="3">
        <f>'OA&amp;GRIDCO'!ER88+'Day Ahead IEX PXIL'!CB88+RTM!CB88</f>
        <v>54.897500000000001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1.1000000000000001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24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2.58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2.06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14</v>
      </c>
      <c r="CZ88" s="3">
        <f>'OA&amp;GRIDCO'!IH88+'Day Ahead IEX PXIL'!EJ88+RTM!ED88</f>
        <v>3.5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13.4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2.4700000000000002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13.5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5.15</v>
      </c>
      <c r="ET88" s="70">
        <f>'OA&amp;GRIDCO'!NP88+RTM!HD88+'Day Ahead IEX PXIL'!IZ88</f>
        <v>0</v>
      </c>
      <c r="EU88" s="70">
        <f>RTM!JG88</f>
        <v>1.67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1711.0812175257736</v>
      </c>
      <c r="FR88" s="1">
        <f t="shared" si="3"/>
        <v>136.19749999999999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/>
      <c r="R89" s="71"/>
      <c r="S89" s="71"/>
      <c r="T89" s="71"/>
      <c r="U89" s="71"/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>
        <v>0</v>
      </c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0.72</v>
      </c>
      <c r="AH89" s="3">
        <f>'OA&amp;GRIDCO'!AD89+'Day Ahead IEX PXIL'!T89+RTM!T89</f>
        <v>0</v>
      </c>
      <c r="AI89" s="3">
        <f>'OA&amp;GRIDCO'!AU89+'Day Ahead IEX PXIL'!Y89+RTM!Y89</f>
        <v>110</v>
      </c>
      <c r="AJ89" s="3">
        <f>'OA&amp;GRIDCO'!AV89+'Day Ahead IEX PXIL'!Z89+RTM!Z89</f>
        <v>33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47.2</v>
      </c>
      <c r="AR89" s="3">
        <f>'OA&amp;GRIDCO'!CP89+'Day Ahead IEX PXIL'!AX89+RTM!AX89</f>
        <v>14.5</v>
      </c>
      <c r="AS89" s="3">
        <f>'OA&amp;GRIDCO'!DA89+'Day Ahead IEX PXIL'!BC89+RTM!BC89</f>
        <v>329.77713402061858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425.77278350515462</v>
      </c>
      <c r="BD89" s="3">
        <f>'OA&amp;GRIDCO'!ER89+'Day Ahead IEX PXIL'!CB89+RTM!CB89</f>
        <v>54.897500000000001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1.1000000000000001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24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2.58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2.06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14</v>
      </c>
      <c r="CZ89" s="3">
        <f>'OA&amp;GRIDCO'!IH89+'Day Ahead IEX PXIL'!EJ89+RTM!ED89</f>
        <v>3.5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13.4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1.44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13.5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5.15</v>
      </c>
      <c r="ET89" s="70">
        <f>'OA&amp;GRIDCO'!NP89+RTM!HD89+'Day Ahead IEX PXIL'!IZ89</f>
        <v>0</v>
      </c>
      <c r="EU89" s="70">
        <f>RTM!JG89</f>
        <v>1.55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1709.9312175257735</v>
      </c>
      <c r="FR89" s="1">
        <f t="shared" si="3"/>
        <v>136.19749999999999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/>
      <c r="R90" s="71"/>
      <c r="S90" s="71"/>
      <c r="T90" s="71"/>
      <c r="U90" s="71"/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>
        <v>0</v>
      </c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0.72</v>
      </c>
      <c r="AH90" s="3">
        <f>'OA&amp;GRIDCO'!AD90+'Day Ahead IEX PXIL'!T90+RTM!T90</f>
        <v>0</v>
      </c>
      <c r="AI90" s="3">
        <f>'OA&amp;GRIDCO'!AU90+'Day Ahead IEX PXIL'!Y90+RTM!Y90</f>
        <v>110</v>
      </c>
      <c r="AJ90" s="3">
        <f>'OA&amp;GRIDCO'!AV90+'Day Ahead IEX PXIL'!Z90+RTM!Z90</f>
        <v>33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47.2</v>
      </c>
      <c r="AR90" s="3">
        <f>'OA&amp;GRIDCO'!CP90+'Day Ahead IEX PXIL'!AX90+RTM!AX90</f>
        <v>14.5</v>
      </c>
      <c r="AS90" s="3">
        <f>'OA&amp;GRIDCO'!DA90+'Day Ahead IEX PXIL'!BC90+RTM!BC90</f>
        <v>329.77713402061858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425.77278350515462</v>
      </c>
      <c r="BD90" s="3">
        <f>'OA&amp;GRIDCO'!ER90+'Day Ahead IEX PXIL'!CB90+RTM!CB90</f>
        <v>54.897500000000001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1.1000000000000001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24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2.58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2.06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14</v>
      </c>
      <c r="CZ90" s="3">
        <f>'OA&amp;GRIDCO'!IH90+'Day Ahead IEX PXIL'!EJ90+RTM!ED90</f>
        <v>3.5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13.4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1.44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13.5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5.15</v>
      </c>
      <c r="ET90" s="70">
        <f>'OA&amp;GRIDCO'!NP90+RTM!HD90+'Day Ahead IEX PXIL'!IZ90</f>
        <v>0</v>
      </c>
      <c r="EU90" s="70">
        <f>RTM!JG90</f>
        <v>1.55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1709.9312175257735</v>
      </c>
      <c r="FR90" s="1">
        <f t="shared" si="3"/>
        <v>136.19749999999999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/>
      <c r="R91" s="71"/>
      <c r="S91" s="71"/>
      <c r="T91" s="71"/>
      <c r="U91" s="71"/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>
        <v>0</v>
      </c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0.52</v>
      </c>
      <c r="AH91" s="3">
        <f>'OA&amp;GRIDCO'!AD91+'Day Ahead IEX PXIL'!T91+RTM!T91</f>
        <v>0</v>
      </c>
      <c r="AI91" s="3">
        <f>'OA&amp;GRIDCO'!AU91+'Day Ahead IEX PXIL'!Y91+RTM!Y91</f>
        <v>110</v>
      </c>
      <c r="AJ91" s="3">
        <f>'OA&amp;GRIDCO'!AV91+'Day Ahead IEX PXIL'!Z91+RTM!Z91</f>
        <v>33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47.2</v>
      </c>
      <c r="AR91" s="3">
        <f>'OA&amp;GRIDCO'!CP91+'Day Ahead IEX PXIL'!AX91+RTM!AX91</f>
        <v>14.5</v>
      </c>
      <c r="AS91" s="3">
        <f>'OA&amp;GRIDCO'!DA91+'Day Ahead IEX PXIL'!BC91+RTM!BC91</f>
        <v>329.77713402061858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425.77278350515462</v>
      </c>
      <c r="BD91" s="3">
        <f>'OA&amp;GRIDCO'!ER91+'Day Ahead IEX PXIL'!CB91+RTM!CB91</f>
        <v>54.897500000000001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1.1000000000000001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24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2.58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2.06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14</v>
      </c>
      <c r="CZ91" s="3">
        <f>'OA&amp;GRIDCO'!IH91+'Day Ahead IEX PXIL'!EJ91+RTM!ED91</f>
        <v>3.5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13.4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1.44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13.5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6.19</v>
      </c>
      <c r="ET91" s="70">
        <f>'OA&amp;GRIDCO'!NP91+RTM!HD91+'Day Ahead IEX PXIL'!IZ91</f>
        <v>0</v>
      </c>
      <c r="EU91" s="70">
        <f>RTM!JG91</f>
        <v>1.55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1710.7712175257734</v>
      </c>
      <c r="FR91" s="1">
        <f t="shared" si="3"/>
        <v>136.19749999999999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/>
      <c r="R92" s="71"/>
      <c r="S92" s="71"/>
      <c r="T92" s="71"/>
      <c r="U92" s="71"/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>
        <v>0</v>
      </c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0.52</v>
      </c>
      <c r="AH92" s="3">
        <f>'OA&amp;GRIDCO'!AD92+'Day Ahead IEX PXIL'!T92+RTM!T92</f>
        <v>0</v>
      </c>
      <c r="AI92" s="3">
        <f>'OA&amp;GRIDCO'!AU92+'Day Ahead IEX PXIL'!Y92+RTM!Y92</f>
        <v>110</v>
      </c>
      <c r="AJ92" s="3">
        <f>'OA&amp;GRIDCO'!AV92+'Day Ahead IEX PXIL'!Z92+RTM!Z92</f>
        <v>33</v>
      </c>
      <c r="AK92" s="3">
        <f>'OA&amp;GRIDCO'!BS92+'Day Ahead IEX PXIL'!AK92+RTM!AK92</f>
        <v>5.15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47.2</v>
      </c>
      <c r="AR92" s="3">
        <f>'OA&amp;GRIDCO'!CP92+'Day Ahead IEX PXIL'!AX92+RTM!AX92</f>
        <v>14.5</v>
      </c>
      <c r="AS92" s="3">
        <f>'OA&amp;GRIDCO'!DA92+'Day Ahead IEX PXIL'!BC92+RTM!BC92</f>
        <v>329.77713402061858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425.77278350515462</v>
      </c>
      <c r="BD92" s="3">
        <f>'OA&amp;GRIDCO'!ER92+'Day Ahead IEX PXIL'!CB92+RTM!CB92</f>
        <v>54.897500000000001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1.1000000000000001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24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2.58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2.06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14</v>
      </c>
      <c r="CZ92" s="3">
        <f>'OA&amp;GRIDCO'!IH92+'Day Ahead IEX PXIL'!EJ92+RTM!ED92</f>
        <v>3.5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13.4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1.44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13.5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6.19</v>
      </c>
      <c r="ET92" s="70">
        <f>'OA&amp;GRIDCO'!NP92+RTM!HD92+'Day Ahead IEX PXIL'!IZ92</f>
        <v>0</v>
      </c>
      <c r="EU92" s="70">
        <f>RTM!JG92</f>
        <v>1.55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1715.9212175257733</v>
      </c>
      <c r="FR92" s="1">
        <f t="shared" si="3"/>
        <v>136.19749999999999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/>
      <c r="R93" s="71"/>
      <c r="S93" s="71"/>
      <c r="T93" s="71"/>
      <c r="U93" s="71"/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>
        <v>0</v>
      </c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0.52</v>
      </c>
      <c r="AH93" s="3">
        <f>'OA&amp;GRIDCO'!AD93+'Day Ahead IEX PXIL'!T93+RTM!T93</f>
        <v>0</v>
      </c>
      <c r="AI93" s="3">
        <f>'OA&amp;GRIDCO'!AU93+'Day Ahead IEX PXIL'!Y93+RTM!Y93</f>
        <v>110</v>
      </c>
      <c r="AJ93" s="3">
        <f>'OA&amp;GRIDCO'!AV93+'Day Ahead IEX PXIL'!Z93+RTM!Z93</f>
        <v>33</v>
      </c>
      <c r="AK93" s="3">
        <f>'OA&amp;GRIDCO'!BS93+'Day Ahead IEX PXIL'!AK93+RTM!AK93</f>
        <v>20.62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47.2</v>
      </c>
      <c r="AR93" s="3">
        <f>'OA&amp;GRIDCO'!CP93+'Day Ahead IEX PXIL'!AX93+RTM!AX93</f>
        <v>14.5</v>
      </c>
      <c r="AS93" s="3">
        <f>'OA&amp;GRIDCO'!DA93+'Day Ahead IEX PXIL'!BC93+RTM!BC93</f>
        <v>329.77713402061858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425.77278350515462</v>
      </c>
      <c r="BD93" s="3">
        <f>'OA&amp;GRIDCO'!ER93+'Day Ahead IEX PXIL'!CB93+RTM!CB93</f>
        <v>54.897500000000001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1.1000000000000001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24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2.06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2.06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14</v>
      </c>
      <c r="CZ93" s="3">
        <f>'OA&amp;GRIDCO'!IH93+'Day Ahead IEX PXIL'!EJ93+RTM!ED93</f>
        <v>3.5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13.4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1.44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13.5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6.19</v>
      </c>
      <c r="ET93" s="70">
        <f>'OA&amp;GRIDCO'!NP93+RTM!HD93+'Day Ahead IEX PXIL'!IZ93</f>
        <v>0</v>
      </c>
      <c r="EU93" s="70">
        <f>RTM!JG93</f>
        <v>1.67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1730.9912175257734</v>
      </c>
      <c r="FR93" s="1">
        <f t="shared" si="3"/>
        <v>136.19749999999999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/>
      <c r="R94" s="71"/>
      <c r="S94" s="71"/>
      <c r="T94" s="71"/>
      <c r="U94" s="71"/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>
        <v>0</v>
      </c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0.52</v>
      </c>
      <c r="AH94" s="3">
        <f>'OA&amp;GRIDCO'!AD94+'Day Ahead IEX PXIL'!T94+RTM!T94</f>
        <v>0</v>
      </c>
      <c r="AI94" s="3">
        <f>'OA&amp;GRIDCO'!AU94+'Day Ahead IEX PXIL'!Y94+RTM!Y94</f>
        <v>110</v>
      </c>
      <c r="AJ94" s="3">
        <f>'OA&amp;GRIDCO'!AV94+'Day Ahead IEX PXIL'!Z94+RTM!Z94</f>
        <v>33</v>
      </c>
      <c r="AK94" s="3">
        <f>'OA&amp;GRIDCO'!BS94+'Day Ahead IEX PXIL'!AK94+RTM!AK94</f>
        <v>20.62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47.2</v>
      </c>
      <c r="AR94" s="3">
        <f>'OA&amp;GRIDCO'!CP94+'Day Ahead IEX PXIL'!AX94+RTM!AX94</f>
        <v>14.5</v>
      </c>
      <c r="AS94" s="3">
        <f>'OA&amp;GRIDCO'!DA94+'Day Ahead IEX PXIL'!BC94+RTM!BC94</f>
        <v>329.77713402061858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425.77278350515462</v>
      </c>
      <c r="BD94" s="3">
        <f>'OA&amp;GRIDCO'!ER94+'Day Ahead IEX PXIL'!CB94+RTM!CB94</f>
        <v>54.897500000000001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1.1000000000000001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24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2.06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2.06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14</v>
      </c>
      <c r="CZ94" s="3">
        <f>'OA&amp;GRIDCO'!IH94+'Day Ahead IEX PXIL'!EJ94+RTM!ED94</f>
        <v>3.5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13.4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1.44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13.5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6.19</v>
      </c>
      <c r="ET94" s="70">
        <f>'OA&amp;GRIDCO'!NP94+RTM!HD94+'Day Ahead IEX PXIL'!IZ94</f>
        <v>0</v>
      </c>
      <c r="EU94" s="70">
        <f>RTM!JG94</f>
        <v>1.67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1730.9912175257734</v>
      </c>
      <c r="FR94" s="1">
        <f t="shared" si="3"/>
        <v>136.19749999999999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/>
      <c r="R95" s="71"/>
      <c r="S95" s="71"/>
      <c r="T95" s="71"/>
      <c r="U95" s="71"/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>
        <v>0</v>
      </c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0.52</v>
      </c>
      <c r="AH95" s="3">
        <f>'OA&amp;GRIDCO'!AD95+'Day Ahead IEX PXIL'!T95+RTM!T95</f>
        <v>0</v>
      </c>
      <c r="AI95" s="3">
        <f>'OA&amp;GRIDCO'!AU95+'Day Ahead IEX PXIL'!Y95+RTM!Y95</f>
        <v>110</v>
      </c>
      <c r="AJ95" s="3">
        <f>'OA&amp;GRIDCO'!AV95+'Day Ahead IEX PXIL'!Z95+RTM!Z95</f>
        <v>33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47.2</v>
      </c>
      <c r="AR95" s="3">
        <f>'OA&amp;GRIDCO'!CP95+'Day Ahead IEX PXIL'!AX95+RTM!AX95</f>
        <v>14.5</v>
      </c>
      <c r="AS95" s="3">
        <f>'OA&amp;GRIDCO'!DA95+'Day Ahead IEX PXIL'!BC95+RTM!BC95</f>
        <v>329.77713402061858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425.77278350515462</v>
      </c>
      <c r="BD95" s="3">
        <f>'OA&amp;GRIDCO'!ER95+'Day Ahead IEX PXIL'!CB95+RTM!CB95</f>
        <v>54.897500000000001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1.1000000000000001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24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2.06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2.06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14</v>
      </c>
      <c r="CZ95" s="3">
        <f>'OA&amp;GRIDCO'!IH95+'Day Ahead IEX PXIL'!EJ95+RTM!ED95</f>
        <v>3.5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13.4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1.44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13.5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6.19</v>
      </c>
      <c r="ET95" s="70">
        <f>'OA&amp;GRIDCO'!NP95+RTM!HD95+'Day Ahead IEX PXIL'!IZ95</f>
        <v>0</v>
      </c>
      <c r="EU95" s="70">
        <f>RTM!JG95</f>
        <v>1.67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1710.3712175257735</v>
      </c>
      <c r="FR95" s="1">
        <f t="shared" si="3"/>
        <v>136.19749999999999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/>
      <c r="R96" s="71"/>
      <c r="S96" s="71"/>
      <c r="T96" s="71"/>
      <c r="U96" s="71"/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>
        <v>0</v>
      </c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0.52</v>
      </c>
      <c r="AH96" s="3">
        <f>'OA&amp;GRIDCO'!AD96+'Day Ahead IEX PXIL'!T96+RTM!T96</f>
        <v>0</v>
      </c>
      <c r="AI96" s="3">
        <f>'OA&amp;GRIDCO'!AU96+'Day Ahead IEX PXIL'!Y96+RTM!Y96</f>
        <v>110</v>
      </c>
      <c r="AJ96" s="3">
        <f>'OA&amp;GRIDCO'!AV96+'Day Ahead IEX PXIL'!Z96+RTM!Z96</f>
        <v>33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47.2</v>
      </c>
      <c r="AR96" s="3">
        <f>'OA&amp;GRIDCO'!CP96+'Day Ahead IEX PXIL'!AX96+RTM!AX96</f>
        <v>14.5</v>
      </c>
      <c r="AS96" s="3">
        <f>'OA&amp;GRIDCO'!DA96+'Day Ahead IEX PXIL'!BC96+RTM!BC96</f>
        <v>329.77713402061858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425.77278350515462</v>
      </c>
      <c r="BD96" s="3">
        <f>'OA&amp;GRIDCO'!ER96+'Day Ahead IEX PXIL'!CB96+RTM!CB96</f>
        <v>54.897500000000001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1.1000000000000001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24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2.06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2.06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14</v>
      </c>
      <c r="CZ96" s="3">
        <f>'OA&amp;GRIDCO'!IH96+'Day Ahead IEX PXIL'!EJ96+RTM!ED96</f>
        <v>3.5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13.4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1.44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13.5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6.19</v>
      </c>
      <c r="ET96" s="70">
        <f>'OA&amp;GRIDCO'!NP96+RTM!HD96+'Day Ahead IEX PXIL'!IZ96</f>
        <v>0</v>
      </c>
      <c r="EU96" s="70">
        <f>RTM!JG96</f>
        <v>1.67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1710.3712175257735</v>
      </c>
      <c r="FR96" s="1">
        <f t="shared" si="3"/>
        <v>136.19749999999999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/>
      <c r="R97" s="71"/>
      <c r="S97" s="71"/>
      <c r="T97" s="71"/>
      <c r="U97" s="71"/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>
        <v>0</v>
      </c>
      <c r="AE97" s="3">
        <f>'OA&amp;GRIDCO'!W97+'Day Ahead IEX PXIL'!M97+RTM!M97</f>
        <v>2.06</v>
      </c>
      <c r="AF97" s="3">
        <f>'OA&amp;GRIDCO'!X97+'Day Ahead IEX PXIL'!N97+RTM!N97</f>
        <v>0</v>
      </c>
      <c r="AG97" s="3">
        <f>'OA&amp;GRIDCO'!AC97+'Day Ahead IEX PXIL'!S97+RTM!S97</f>
        <v>0.52</v>
      </c>
      <c r="AH97" s="3">
        <f>'OA&amp;GRIDCO'!AD97+'Day Ahead IEX PXIL'!T97+RTM!T97</f>
        <v>0</v>
      </c>
      <c r="AI97" s="3">
        <f>'OA&amp;GRIDCO'!AU97+'Day Ahead IEX PXIL'!Y97+RTM!Y97</f>
        <v>110</v>
      </c>
      <c r="AJ97" s="3">
        <f>'OA&amp;GRIDCO'!AV97+'Day Ahead IEX PXIL'!Z97+RTM!Z97</f>
        <v>33</v>
      </c>
      <c r="AK97" s="3">
        <f>'OA&amp;GRIDCO'!BS97+'Day Ahead IEX PXIL'!AK97+RTM!AK97</f>
        <v>10.31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47.2</v>
      </c>
      <c r="AR97" s="3">
        <f>'OA&amp;GRIDCO'!CP97+'Day Ahead IEX PXIL'!AX97+RTM!AX97</f>
        <v>14.5</v>
      </c>
      <c r="AS97" s="3">
        <f>'OA&amp;GRIDCO'!DA97+'Day Ahead IEX PXIL'!BC97+RTM!BC97</f>
        <v>277.27738402061857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425.77278350515462</v>
      </c>
      <c r="BD97" s="3">
        <f>'OA&amp;GRIDCO'!ER97+'Day Ahead IEX PXIL'!CB97+RTM!CB97</f>
        <v>54.897500000000001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1.1000000000000001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24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2.06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2.06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14</v>
      </c>
      <c r="CZ97" s="3">
        <f>'OA&amp;GRIDCO'!IH97+'Day Ahead IEX PXIL'!EJ97+RTM!ED97</f>
        <v>3.5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14.43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1.44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13.5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6.19</v>
      </c>
      <c r="ET97" s="70">
        <f>'OA&amp;GRIDCO'!NP97+RTM!HD97+'Day Ahead IEX PXIL'!IZ97</f>
        <v>0</v>
      </c>
      <c r="EU97" s="70">
        <f>RTM!JG97</f>
        <v>1.67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1671.2714675257735</v>
      </c>
      <c r="FR97" s="1">
        <f t="shared" si="3"/>
        <v>136.19749999999999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/>
      <c r="R98" s="71"/>
      <c r="S98" s="71"/>
      <c r="T98" s="71"/>
      <c r="U98" s="71"/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>
        <v>0</v>
      </c>
      <c r="AE98" s="3">
        <f>'OA&amp;GRIDCO'!W98+'Day Ahead IEX PXIL'!M98+RTM!M98</f>
        <v>2.06</v>
      </c>
      <c r="AF98" s="3">
        <f>'OA&amp;GRIDCO'!X98+'Day Ahead IEX PXIL'!N98+RTM!N98</f>
        <v>0</v>
      </c>
      <c r="AG98" s="3">
        <f>'OA&amp;GRIDCO'!AC98+'Day Ahead IEX PXIL'!S98+RTM!S98</f>
        <v>0.52</v>
      </c>
      <c r="AH98" s="3">
        <f>'OA&amp;GRIDCO'!AD98+'Day Ahead IEX PXIL'!T98+RTM!T98</f>
        <v>0</v>
      </c>
      <c r="AI98" s="3">
        <f>'OA&amp;GRIDCO'!AU98+'Day Ahead IEX PXIL'!Y98+RTM!Y98</f>
        <v>110</v>
      </c>
      <c r="AJ98" s="3">
        <f>'OA&amp;GRIDCO'!AV98+'Day Ahead IEX PXIL'!Z98+RTM!Z98</f>
        <v>33</v>
      </c>
      <c r="AK98" s="3">
        <f>'OA&amp;GRIDCO'!BS98+'Day Ahead IEX PXIL'!AK98+RTM!AK98</f>
        <v>10.31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47.2</v>
      </c>
      <c r="AR98" s="3">
        <f>'OA&amp;GRIDCO'!CP98+'Day Ahead IEX PXIL'!AX98+RTM!AX98</f>
        <v>14.5</v>
      </c>
      <c r="AS98" s="3">
        <f>'OA&amp;GRIDCO'!DA98+'Day Ahead IEX PXIL'!BC98+RTM!BC98</f>
        <v>224.77738402061854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425.77278350515462</v>
      </c>
      <c r="BD98" s="3">
        <f>'OA&amp;GRIDCO'!ER98+'Day Ahead IEX PXIL'!CB98+RTM!CB98</f>
        <v>54.897500000000001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1.1000000000000001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24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2.06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2.06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14</v>
      </c>
      <c r="CZ98" s="3">
        <f>'OA&amp;GRIDCO'!IH98+'Day Ahead IEX PXIL'!EJ98+RTM!ED98</f>
        <v>3.5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14.43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1.44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13.5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6.19</v>
      </c>
      <c r="ET98" s="70">
        <f>'OA&amp;GRIDCO'!NP98+RTM!HD98+'Day Ahead IEX PXIL'!IZ98</f>
        <v>0</v>
      </c>
      <c r="EU98" s="70">
        <f>RTM!JG98</f>
        <v>1.67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1618.7714675257735</v>
      </c>
      <c r="FR98" s="1">
        <f t="shared" si="3"/>
        <v>136.19749999999999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/>
      <c r="R99" s="71"/>
      <c r="S99" s="71"/>
      <c r="T99" s="71"/>
      <c r="U99" s="71"/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>
        <v>0</v>
      </c>
      <c r="AE99" s="3">
        <f>'OA&amp;GRIDCO'!W99+'Day Ahead IEX PXIL'!M99+RTM!M99</f>
        <v>2.06</v>
      </c>
      <c r="AF99" s="3">
        <f>'OA&amp;GRIDCO'!X99+'Day Ahead IEX PXIL'!N99+RTM!N99</f>
        <v>0</v>
      </c>
      <c r="AG99" s="3">
        <f>'OA&amp;GRIDCO'!AC99+'Day Ahead IEX PXIL'!S99+RTM!S99</f>
        <v>0.52</v>
      </c>
      <c r="AH99" s="3">
        <f>'OA&amp;GRIDCO'!AD99+'Day Ahead IEX PXIL'!T99+RTM!T99</f>
        <v>0</v>
      </c>
      <c r="AI99" s="3">
        <f>'OA&amp;GRIDCO'!AU99+'Day Ahead IEX PXIL'!Y99+RTM!Y99</f>
        <v>110</v>
      </c>
      <c r="AJ99" s="3">
        <f>'OA&amp;GRIDCO'!AV99+'Day Ahead IEX PXIL'!Z99+RTM!Z99</f>
        <v>33</v>
      </c>
      <c r="AK99" s="3">
        <f>'OA&amp;GRIDCO'!BS99+'Day Ahead IEX PXIL'!AK99+RTM!AK99</f>
        <v>10.31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47.2</v>
      </c>
      <c r="AR99" s="3">
        <f>'OA&amp;GRIDCO'!CP99+'Day Ahead IEX PXIL'!AX99+RTM!AX99</f>
        <v>14.5</v>
      </c>
      <c r="AS99" s="3">
        <f>'OA&amp;GRIDCO'!DA99+'Day Ahead IEX PXIL'!BC99+RTM!BC99</f>
        <v>180.00000000000003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425.77278350515462</v>
      </c>
      <c r="BD99" s="3">
        <f>'OA&amp;GRIDCO'!ER99+'Day Ahead IEX PXIL'!CB99+RTM!CB99</f>
        <v>54.897500000000001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1.1000000000000001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22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2.58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2.06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14</v>
      </c>
      <c r="CZ99" s="3">
        <f>'OA&amp;GRIDCO'!IH99+'Day Ahead IEX PXIL'!EJ99+RTM!ED99</f>
        <v>3.5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14.43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1.44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13.5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6.19</v>
      </c>
      <c r="ET99" s="70">
        <f>'OA&amp;GRIDCO'!NP99+RTM!HD99+'Day Ahead IEX PXIL'!IZ99</f>
        <v>0</v>
      </c>
      <c r="EU99" s="70">
        <f>RTM!JG99</f>
        <v>1.67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1572.514083505155</v>
      </c>
      <c r="FR99" s="1">
        <f t="shared" si="3"/>
        <v>136.19749999999999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/>
      <c r="R100" s="71"/>
      <c r="S100" s="71"/>
      <c r="T100" s="71"/>
      <c r="U100" s="71"/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>
        <v>0</v>
      </c>
      <c r="AE100" s="3">
        <f>'OA&amp;GRIDCO'!W100+'Day Ahead IEX PXIL'!M100+RTM!M100</f>
        <v>2.06</v>
      </c>
      <c r="AF100" s="3">
        <f>'OA&amp;GRIDCO'!X100+'Day Ahead IEX PXIL'!N100+RTM!N100</f>
        <v>0</v>
      </c>
      <c r="AG100" s="3">
        <f>'OA&amp;GRIDCO'!AC100+'Day Ahead IEX PXIL'!S100+RTM!S100</f>
        <v>0.52</v>
      </c>
      <c r="AH100" s="3">
        <f>'OA&amp;GRIDCO'!AD100+'Day Ahead IEX PXIL'!T100+RTM!T100</f>
        <v>0</v>
      </c>
      <c r="AI100" s="3">
        <f>'OA&amp;GRIDCO'!AU100+'Day Ahead IEX PXIL'!Y100+RTM!Y100</f>
        <v>110</v>
      </c>
      <c r="AJ100" s="3">
        <f>'OA&amp;GRIDCO'!AV100+'Day Ahead IEX PXIL'!Z100+RTM!Z100</f>
        <v>33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47.2</v>
      </c>
      <c r="AR100" s="3">
        <f>'OA&amp;GRIDCO'!CP100+'Day Ahead IEX PXIL'!AX100+RTM!AX100</f>
        <v>14.5</v>
      </c>
      <c r="AS100" s="3">
        <f>'OA&amp;GRIDCO'!DA100+'Day Ahead IEX PXIL'!BC100+RTM!BC100</f>
        <v>180.00000000000003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425.77278350515462</v>
      </c>
      <c r="BD100" s="3">
        <f>'OA&amp;GRIDCO'!ER100+'Day Ahead IEX PXIL'!CB100+RTM!CB100</f>
        <v>54.897500000000001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1.1000000000000001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22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2.58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2.06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14</v>
      </c>
      <c r="CZ100" s="3">
        <f>'OA&amp;GRIDCO'!IH100+'Day Ahead IEX PXIL'!EJ100+RTM!ED100</f>
        <v>3.5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14.43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1.44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13.5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6.19</v>
      </c>
      <c r="ET100" s="70">
        <f>'OA&amp;GRIDCO'!NP100+RTM!HD100+'Day Ahead IEX PXIL'!IZ100</f>
        <v>0</v>
      </c>
      <c r="EU100" s="70">
        <f>RTM!JG100</f>
        <v>1.67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1562.204083505155</v>
      </c>
      <c r="FR100" s="1">
        <f t="shared" si="3"/>
        <v>136.19749999999999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/>
      <c r="R101" s="71"/>
      <c r="S101" s="71"/>
      <c r="T101" s="71"/>
      <c r="U101" s="71"/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>
        <v>0</v>
      </c>
      <c r="AE101" s="3">
        <f>'OA&amp;GRIDCO'!W101+'Day Ahead IEX PXIL'!M101+RTM!M101</f>
        <v>2.06</v>
      </c>
      <c r="AF101" s="3">
        <f>'OA&amp;GRIDCO'!X101+'Day Ahead IEX PXIL'!N101+RTM!N101</f>
        <v>0</v>
      </c>
      <c r="AG101" s="3">
        <f>'OA&amp;GRIDCO'!AC101+'Day Ahead IEX PXIL'!S101+RTM!S101</f>
        <v>0.52</v>
      </c>
      <c r="AH101" s="3">
        <f>'OA&amp;GRIDCO'!AD101+'Day Ahead IEX PXIL'!T101+RTM!T101</f>
        <v>0</v>
      </c>
      <c r="AI101" s="3">
        <f>'OA&amp;GRIDCO'!AU101+'Day Ahead IEX PXIL'!Y101+RTM!Y101</f>
        <v>110</v>
      </c>
      <c r="AJ101" s="3">
        <f>'OA&amp;GRIDCO'!AV101+'Day Ahead IEX PXIL'!Z101+RTM!Z101</f>
        <v>33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47.2</v>
      </c>
      <c r="AR101" s="3">
        <f>'OA&amp;GRIDCO'!CP101+'Day Ahead IEX PXIL'!AX101+RTM!AX101</f>
        <v>14.5</v>
      </c>
      <c r="AS101" s="3">
        <f>'OA&amp;GRIDCO'!DA101+'Day Ahead IEX PXIL'!BC101+RTM!BC101</f>
        <v>180.00000000000003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425.77278350515462</v>
      </c>
      <c r="BD101" s="3">
        <f>'OA&amp;GRIDCO'!ER101+'Day Ahead IEX PXIL'!CB101+RTM!CB101</f>
        <v>54.897500000000001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1.1000000000000001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22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2.58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2.06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14</v>
      </c>
      <c r="CZ101" s="3">
        <f>'OA&amp;GRIDCO'!IH101+'Day Ahead IEX PXIL'!EJ101+RTM!ED101</f>
        <v>3.5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14.43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1.44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13.5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6.19</v>
      </c>
      <c r="ET101" s="70">
        <f>'OA&amp;GRIDCO'!NP101+RTM!HD101+'Day Ahead IEX PXIL'!IZ101</f>
        <v>0</v>
      </c>
      <c r="EU101" s="70">
        <f>RTM!JG101</f>
        <v>1.67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1562.204083505155</v>
      </c>
      <c r="FR101" s="1">
        <f t="shared" si="3"/>
        <v>136.19749999999999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/>
      <c r="R102" s="71"/>
      <c r="S102" s="71"/>
      <c r="T102" s="71"/>
      <c r="U102" s="71"/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>
        <v>0</v>
      </c>
      <c r="AE102" s="3">
        <f>'OA&amp;GRIDCO'!W102+'Day Ahead IEX PXIL'!M102+RTM!M102</f>
        <v>2.06</v>
      </c>
      <c r="AF102" s="3">
        <f>'OA&amp;GRIDCO'!X102+'Day Ahead IEX PXIL'!N102+RTM!N102</f>
        <v>0</v>
      </c>
      <c r="AG102" s="3">
        <f>'OA&amp;GRIDCO'!AC102+'Day Ahead IEX PXIL'!S102+RTM!S102</f>
        <v>0.52</v>
      </c>
      <c r="AH102" s="3">
        <f>'OA&amp;GRIDCO'!AD102+'Day Ahead IEX PXIL'!T102+RTM!T102</f>
        <v>0</v>
      </c>
      <c r="AI102" s="3">
        <f>'OA&amp;GRIDCO'!AU102+'Day Ahead IEX PXIL'!Y102+RTM!Y102</f>
        <v>110</v>
      </c>
      <c r="AJ102" s="3">
        <f>'OA&amp;GRIDCO'!AV102+'Day Ahead IEX PXIL'!Z102+RTM!Z102</f>
        <v>33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47.2</v>
      </c>
      <c r="AR102" s="3">
        <f>'OA&amp;GRIDCO'!CP102+'Day Ahead IEX PXIL'!AX102+RTM!AX102</f>
        <v>14.5</v>
      </c>
      <c r="AS102" s="3">
        <f>'OA&amp;GRIDCO'!DA102+'Day Ahead IEX PXIL'!BC102+RTM!BC102</f>
        <v>180.00000000000003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425.77278350515462</v>
      </c>
      <c r="BD102" s="3">
        <f>'OA&amp;GRIDCO'!ER102+'Day Ahead IEX PXIL'!CB102+RTM!CB102</f>
        <v>54.897500000000001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1.1000000000000001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22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2.58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2.06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14</v>
      </c>
      <c r="CZ102" s="3">
        <f>'OA&amp;GRIDCO'!IH102+'Day Ahead IEX PXIL'!EJ102+RTM!ED102</f>
        <v>3.5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14.43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1.44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13.5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6.19</v>
      </c>
      <c r="ET102" s="70">
        <f>'OA&amp;GRIDCO'!NP102+RTM!HD102+'Day Ahead IEX PXIL'!IZ102</f>
        <v>0</v>
      </c>
      <c r="EU102" s="70">
        <f>RTM!JG102</f>
        <v>1.67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1562.204083505155</v>
      </c>
      <c r="FR102" s="1">
        <f t="shared" si="3"/>
        <v>136.19749999999999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/>
      <c r="R103" s="71"/>
      <c r="S103" s="71"/>
      <c r="T103" s="71"/>
      <c r="U103" s="71"/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>
        <v>0</v>
      </c>
      <c r="AE103" s="3">
        <f>'OA&amp;GRIDCO'!W103+'Day Ahead IEX PXIL'!M103+RTM!M103</f>
        <v>2.06</v>
      </c>
      <c r="AF103" s="3">
        <f>'OA&amp;GRIDCO'!X103+'Day Ahead IEX PXIL'!N103+RTM!N103</f>
        <v>0</v>
      </c>
      <c r="AG103" s="3">
        <f>'OA&amp;GRIDCO'!AC103+'Day Ahead IEX PXIL'!S103+RTM!S103</f>
        <v>0.52</v>
      </c>
      <c r="AH103" s="3">
        <f>'OA&amp;GRIDCO'!AD103+'Day Ahead IEX PXIL'!T103+RTM!T103</f>
        <v>0</v>
      </c>
      <c r="AI103" s="3">
        <f>'OA&amp;GRIDCO'!AU103+'Day Ahead IEX PXIL'!Y103+RTM!Y103</f>
        <v>110</v>
      </c>
      <c r="AJ103" s="3">
        <f>'OA&amp;GRIDCO'!AV103+'Day Ahead IEX PXIL'!Z103+RTM!Z103</f>
        <v>33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47.2</v>
      </c>
      <c r="AR103" s="3">
        <f>'OA&amp;GRIDCO'!CP103+'Day Ahead IEX PXIL'!AX103+RTM!AX103</f>
        <v>14.5</v>
      </c>
      <c r="AS103" s="3">
        <f>'OA&amp;GRIDCO'!DA103+'Day Ahead IEX PXIL'!BC103+RTM!BC103</f>
        <v>180.00000000000003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425.77278350515462</v>
      </c>
      <c r="BD103" s="3">
        <f>'OA&amp;GRIDCO'!ER103+'Day Ahead IEX PXIL'!CB103+RTM!CB103</f>
        <v>54.897500000000001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1.1000000000000001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22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2.58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2.06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14</v>
      </c>
      <c r="CZ103" s="3">
        <f>'OA&amp;GRIDCO'!IH103+'Day Ahead IEX PXIL'!EJ103+RTM!ED103</f>
        <v>3.5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14.43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1.44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13.5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6.19</v>
      </c>
      <c r="ET103" s="70">
        <f>'OA&amp;GRIDCO'!NP103+RTM!HD103+'Day Ahead IEX PXIL'!IZ103</f>
        <v>0</v>
      </c>
      <c r="EU103" s="70">
        <f>RTM!JG103</f>
        <v>1.67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1562.204083505155</v>
      </c>
      <c r="FR103" s="1">
        <f t="shared" si="3"/>
        <v>136.19749999999999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/>
      <c r="R104" s="71"/>
      <c r="S104" s="71"/>
      <c r="T104" s="71"/>
      <c r="U104" s="71"/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>
        <v>0</v>
      </c>
      <c r="AE104" s="3">
        <f>'OA&amp;GRIDCO'!W104+'Day Ahead IEX PXIL'!M104+RTM!M104</f>
        <v>2.06</v>
      </c>
      <c r="AF104" s="3">
        <f>'OA&amp;GRIDCO'!X104+'Day Ahead IEX PXIL'!N104+RTM!N104</f>
        <v>0</v>
      </c>
      <c r="AG104" s="3">
        <f>'OA&amp;GRIDCO'!AC104+'Day Ahead IEX PXIL'!S104+RTM!S104</f>
        <v>0.52</v>
      </c>
      <c r="AH104" s="3">
        <f>'OA&amp;GRIDCO'!AD104+'Day Ahead IEX PXIL'!T104+RTM!T104</f>
        <v>0</v>
      </c>
      <c r="AI104" s="3">
        <f>'OA&amp;GRIDCO'!AU104+'Day Ahead IEX PXIL'!Y104+RTM!Y104</f>
        <v>110</v>
      </c>
      <c r="AJ104" s="3">
        <f>'OA&amp;GRIDCO'!AV104+'Day Ahead IEX PXIL'!Z104+RTM!Z104</f>
        <v>33</v>
      </c>
      <c r="AK104" s="3">
        <f>'OA&amp;GRIDCO'!BS104+'Day Ahead IEX PXIL'!AK104+RTM!AK104</f>
        <v>15.46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47.2</v>
      </c>
      <c r="AR104" s="3">
        <f>'OA&amp;GRIDCO'!CP104+'Day Ahead IEX PXIL'!AX104+RTM!AX104</f>
        <v>14.5</v>
      </c>
      <c r="AS104" s="3">
        <f>'OA&amp;GRIDCO'!DA104+'Day Ahead IEX PXIL'!BC104+RTM!BC104</f>
        <v>180.00000000000003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425.77278350515462</v>
      </c>
      <c r="BD104" s="3">
        <f>'OA&amp;GRIDCO'!ER104+'Day Ahead IEX PXIL'!CB104+RTM!CB104</f>
        <v>54.897500000000001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1.1000000000000001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22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2.58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2.06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14</v>
      </c>
      <c r="CZ104" s="3">
        <f>'OA&amp;GRIDCO'!IH104+'Day Ahead IEX PXIL'!EJ104+RTM!ED104</f>
        <v>3.5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14.43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1.44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13.5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6.19</v>
      </c>
      <c r="ET104" s="70">
        <f>'OA&amp;GRIDCO'!NP104+RTM!HD104+'Day Ahead IEX PXIL'!IZ104</f>
        <v>0</v>
      </c>
      <c r="EU104" s="70">
        <f>RTM!JG104</f>
        <v>1.67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1577.6640835051551</v>
      </c>
      <c r="FR104" s="1">
        <f t="shared" si="3"/>
        <v>136.19749999999999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/>
      <c r="R105" s="71"/>
      <c r="S105" s="71"/>
      <c r="T105" s="71"/>
      <c r="U105" s="71"/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>
        <v>0</v>
      </c>
      <c r="AE105" s="3">
        <f>'OA&amp;GRIDCO'!W105+'Day Ahead IEX PXIL'!M105+RTM!M105</f>
        <v>2.06</v>
      </c>
      <c r="AF105" s="3">
        <f>'OA&amp;GRIDCO'!X105+'Day Ahead IEX PXIL'!N105+RTM!N105</f>
        <v>0</v>
      </c>
      <c r="AG105" s="3">
        <f>'OA&amp;GRIDCO'!AC105+'Day Ahead IEX PXIL'!S105+RTM!S105</f>
        <v>0.52</v>
      </c>
      <c r="AH105" s="3">
        <f>'OA&amp;GRIDCO'!AD105+'Day Ahead IEX PXIL'!T105+RTM!T105</f>
        <v>0</v>
      </c>
      <c r="AI105" s="3">
        <f>'OA&amp;GRIDCO'!AU105+'Day Ahead IEX PXIL'!Y105+RTM!Y105</f>
        <v>110</v>
      </c>
      <c r="AJ105" s="3">
        <f>'OA&amp;GRIDCO'!AV105+'Day Ahead IEX PXIL'!Z105+RTM!Z105</f>
        <v>33</v>
      </c>
      <c r="AK105" s="3">
        <f>'OA&amp;GRIDCO'!BS105+'Day Ahead IEX PXIL'!AK105+RTM!AK105</f>
        <v>10.31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47.2</v>
      </c>
      <c r="AR105" s="3">
        <f>'OA&amp;GRIDCO'!CP105+'Day Ahead IEX PXIL'!AX105+RTM!AX105</f>
        <v>14.5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425.77278350515462</v>
      </c>
      <c r="BD105" s="3">
        <f>'OA&amp;GRIDCO'!ER105+'Day Ahead IEX PXIL'!CB105+RTM!CB105</f>
        <v>54.897500000000001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1.1000000000000001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22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2.58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2.06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14</v>
      </c>
      <c r="CZ105" s="3">
        <f>'OA&amp;GRIDCO'!IH105+'Day Ahead IEX PXIL'!EJ105+RTM!ED105</f>
        <v>3.5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14.43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1.44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13.5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6.19</v>
      </c>
      <c r="ET105" s="70">
        <f>'OA&amp;GRIDCO'!NP105+RTM!HD105+'Day Ahead IEX PXIL'!IZ105</f>
        <v>0</v>
      </c>
      <c r="EU105" s="70">
        <f>RTM!JG105</f>
        <v>1.67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1392.514083505155</v>
      </c>
      <c r="FR105" s="1">
        <f t="shared" si="3"/>
        <v>136.19749999999999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/>
      <c r="R106" s="71"/>
      <c r="S106" s="71"/>
      <c r="T106" s="71"/>
      <c r="U106" s="71"/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>
        <v>0</v>
      </c>
      <c r="AE106" s="3">
        <f>'OA&amp;GRIDCO'!W106+'Day Ahead IEX PXIL'!M106+RTM!M106</f>
        <v>2.06</v>
      </c>
      <c r="AF106" s="3">
        <f>'OA&amp;GRIDCO'!X106+'Day Ahead IEX PXIL'!N106+RTM!N106</f>
        <v>0</v>
      </c>
      <c r="AG106" s="3">
        <f>'OA&amp;GRIDCO'!AC106+'Day Ahead IEX PXIL'!S106+RTM!S106</f>
        <v>0.52</v>
      </c>
      <c r="AH106" s="3">
        <f>'OA&amp;GRIDCO'!AD106+'Day Ahead IEX PXIL'!T106+RTM!T106</f>
        <v>0</v>
      </c>
      <c r="AI106" s="3">
        <f>'OA&amp;GRIDCO'!AU106+'Day Ahead IEX PXIL'!Y106+RTM!Y106</f>
        <v>110</v>
      </c>
      <c r="AJ106" s="3">
        <f>'OA&amp;GRIDCO'!AV106+'Day Ahead IEX PXIL'!Z106+RTM!Z106</f>
        <v>33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47.2</v>
      </c>
      <c r="AR106" s="3">
        <f>'OA&amp;GRIDCO'!CP106+'Day Ahead IEX PXIL'!AX106+RTM!AX106</f>
        <v>14.5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425.77278350515462</v>
      </c>
      <c r="BD106" s="3">
        <f>'OA&amp;GRIDCO'!ER106+'Day Ahead IEX PXIL'!CB106+RTM!CB106</f>
        <v>54.897500000000001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1.1000000000000001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22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2.58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2.06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14</v>
      </c>
      <c r="CZ106" s="3">
        <f>'OA&amp;GRIDCO'!IH106+'Day Ahead IEX PXIL'!EJ106+RTM!ED106</f>
        <v>3.5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14.43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1.44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13.5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6.19</v>
      </c>
      <c r="ET106" s="70">
        <f>'OA&amp;GRIDCO'!NP106+RTM!HD106+'Day Ahead IEX PXIL'!IZ106</f>
        <v>0</v>
      </c>
      <c r="EU106" s="70">
        <f>RTM!JG106</f>
        <v>1.67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1382.204083505155</v>
      </c>
      <c r="FR106" s="1">
        <f t="shared" si="3"/>
        <v>136.19749999999999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24</v>
      </c>
      <c r="H107" s="333">
        <f t="shared" si="4"/>
        <v>0.9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0</v>
      </c>
      <c r="R107" s="333">
        <f t="shared" si="4"/>
        <v>0</v>
      </c>
      <c r="S107" s="376">
        <f t="shared" si="4"/>
        <v>0</v>
      </c>
      <c r="T107" s="376">
        <f t="shared" si="4"/>
        <v>0</v>
      </c>
      <c r="U107" s="376">
        <f t="shared" si="4"/>
        <v>0</v>
      </c>
      <c r="V107" s="376">
        <f t="shared" si="4"/>
        <v>0</v>
      </c>
      <c r="W107" s="333">
        <f t="shared" si="4"/>
        <v>12.98</v>
      </c>
      <c r="X107" s="333">
        <f t="shared" si="4"/>
        <v>0</v>
      </c>
      <c r="Y107" s="333">
        <f t="shared" si="4"/>
        <v>6.05</v>
      </c>
      <c r="Z107" s="333">
        <f t="shared" si="4"/>
        <v>0</v>
      </c>
      <c r="AA107" s="333">
        <f t="shared" si="4"/>
        <v>9.06</v>
      </c>
      <c r="AB107" s="333">
        <f t="shared" si="4"/>
        <v>0</v>
      </c>
      <c r="AC107" s="333">
        <f t="shared" ref="AC107:BO107" si="5">MAX(AC11:AC106)</f>
        <v>4.5046796540635885</v>
      </c>
      <c r="AD107" s="333">
        <f t="shared" si="5"/>
        <v>0</v>
      </c>
      <c r="AE107" s="60">
        <f t="shared" si="5"/>
        <v>4.12</v>
      </c>
      <c r="AF107" s="60">
        <f t="shared" si="5"/>
        <v>0</v>
      </c>
      <c r="AG107" s="60">
        <f t="shared" si="5"/>
        <v>1.03</v>
      </c>
      <c r="AH107" s="60">
        <f t="shared" si="5"/>
        <v>0</v>
      </c>
      <c r="AI107" s="60">
        <f t="shared" si="5"/>
        <v>110</v>
      </c>
      <c r="AJ107" s="60">
        <f t="shared" si="5"/>
        <v>33</v>
      </c>
      <c r="AK107" s="60">
        <f t="shared" si="5"/>
        <v>121.65</v>
      </c>
      <c r="AL107" s="60">
        <f t="shared" si="5"/>
        <v>0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47.2</v>
      </c>
      <c r="AR107" s="60">
        <f t="shared" si="5"/>
        <v>14.5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539.1727835051546</v>
      </c>
      <c r="BD107" s="60">
        <f t="shared" si="5"/>
        <v>54.897500000000001</v>
      </c>
      <c r="BE107" s="60">
        <f t="shared" si="5"/>
        <v>17.259999999999998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24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10.31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6.7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14</v>
      </c>
      <c r="CZ107" s="60">
        <f t="shared" si="6"/>
        <v>3.5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14.43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2.4700000000000002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37</v>
      </c>
      <c r="ED107" s="60">
        <f t="shared" si="7"/>
        <v>0</v>
      </c>
      <c r="EE107" s="60">
        <f t="shared" si="7"/>
        <v>13.5</v>
      </c>
      <c r="EF107" s="60">
        <f t="shared" si="7"/>
        <v>4.7</v>
      </c>
      <c r="EG107" s="60">
        <f t="shared" si="7"/>
        <v>3.32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9.2799999999999994</v>
      </c>
      <c r="ET107" s="60">
        <f t="shared" si="7"/>
        <v>0</v>
      </c>
      <c r="EU107" s="60">
        <f t="shared" si="7"/>
        <v>1.77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3.55</v>
      </c>
      <c r="FD107" s="60">
        <f t="shared" si="8"/>
        <v>0</v>
      </c>
      <c r="FE107" s="60">
        <f t="shared" si="8"/>
        <v>5.75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1814.5912175257733</v>
      </c>
      <c r="FR107" s="60">
        <f t="shared" si="7"/>
        <v>137.04749999999999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24</v>
      </c>
      <c r="H108" s="335">
        <f t="shared" si="12"/>
        <v>0.9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0</v>
      </c>
      <c r="R108" s="335">
        <f t="shared" si="12"/>
        <v>0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0.52</v>
      </c>
      <c r="AH108" s="61">
        <f t="shared" si="13"/>
        <v>0</v>
      </c>
      <c r="AI108" s="61">
        <f t="shared" si="13"/>
        <v>80</v>
      </c>
      <c r="AJ108" s="61">
        <f t="shared" si="13"/>
        <v>24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47.2</v>
      </c>
      <c r="AR108" s="61">
        <f t="shared" si="13"/>
        <v>14.5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425.77278350515462</v>
      </c>
      <c r="BD108" s="61">
        <f t="shared" si="13"/>
        <v>54.897500000000001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1.1000000000000001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</v>
      </c>
      <c r="BR108" s="61">
        <f t="shared" si="14"/>
        <v>0</v>
      </c>
      <c r="BS108" s="61">
        <f t="shared" si="14"/>
        <v>47.42</v>
      </c>
      <c r="BT108" s="61">
        <f t="shared" si="14"/>
        <v>10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3.5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10.31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1.1299999999999999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13.5</v>
      </c>
      <c r="EF108" s="61">
        <f t="shared" si="15"/>
        <v>4.7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1298.1538662016012</v>
      </c>
      <c r="FR108" s="61">
        <f t="shared" si="15"/>
        <v>127.0475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>
        <f t="shared" si="20"/>
        <v>24</v>
      </c>
      <c r="H109" s="335">
        <f t="shared" si="20"/>
        <v>0.90000000000000069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>
        <f t="shared" si="20"/>
        <v>0.53913541666666642</v>
      </c>
      <c r="P109" s="335" t="e">
        <f t="shared" si="20"/>
        <v>#DIV/0!</v>
      </c>
      <c r="Q109" s="335" t="e">
        <f t="shared" si="20"/>
        <v>#DIV/0!</v>
      </c>
      <c r="R109" s="335" t="e">
        <f t="shared" si="20"/>
        <v>#DIV/0!</v>
      </c>
      <c r="S109" s="71" t="e">
        <f t="shared" si="20"/>
        <v>#DIV/0!</v>
      </c>
      <c r="T109" s="71" t="e">
        <f t="shared" si="20"/>
        <v>#DIV/0!</v>
      </c>
      <c r="U109" s="71" t="e">
        <f t="shared" si="20"/>
        <v>#DIV/0!</v>
      </c>
      <c r="V109" s="71" t="e">
        <f t="shared" si="20"/>
        <v>#DIV/0!</v>
      </c>
      <c r="W109" s="335">
        <f t="shared" si="20"/>
        <v>3.9615624999999999</v>
      </c>
      <c r="X109" s="335" t="e">
        <f t="shared" si="20"/>
        <v>#DIV/0!</v>
      </c>
      <c r="Y109" s="335">
        <f t="shared" si="20"/>
        <v>1.7889583333333328</v>
      </c>
      <c r="Z109" s="335" t="e">
        <f t="shared" si="20"/>
        <v>#DIV/0!</v>
      </c>
      <c r="AA109" s="335">
        <f t="shared" si="20"/>
        <v>2.6822916666666665</v>
      </c>
      <c r="AB109" s="335" t="e">
        <f t="shared" si="20"/>
        <v>#DIV/0!</v>
      </c>
      <c r="AC109" s="335">
        <f t="shared" ref="AC109:BO109" si="21">AVERAGE(AC11:AC106)</f>
        <v>0.95890258221565361</v>
      </c>
      <c r="AD109" s="335">
        <f t="shared" si="21"/>
        <v>0</v>
      </c>
      <c r="AE109" s="61">
        <f t="shared" si="21"/>
        <v>1.4484375000000007</v>
      </c>
      <c r="AF109" s="61">
        <f t="shared" si="21"/>
        <v>0</v>
      </c>
      <c r="AG109" s="61">
        <f t="shared" si="21"/>
        <v>0.79645833333333282</v>
      </c>
      <c r="AH109" s="61">
        <f t="shared" si="21"/>
        <v>0</v>
      </c>
      <c r="AI109" s="61">
        <f t="shared" si="21"/>
        <v>100</v>
      </c>
      <c r="AJ109" s="61">
        <f t="shared" si="21"/>
        <v>30</v>
      </c>
      <c r="AK109" s="61">
        <f t="shared" si="21"/>
        <v>38.498541666666654</v>
      </c>
      <c r="AL109" s="61">
        <f t="shared" si="21"/>
        <v>0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47.19999999999991</v>
      </c>
      <c r="AR109" s="61">
        <f t="shared" si="21"/>
        <v>14.5</v>
      </c>
      <c r="AS109" s="61">
        <f t="shared" si="21"/>
        <v>294.74313353737142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451.86747100515521</v>
      </c>
      <c r="BD109" s="61">
        <f t="shared" si="21"/>
        <v>54.897500000000029</v>
      </c>
      <c r="BE109" s="61">
        <f t="shared" si="21"/>
        <v>6.094583333333329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1.2208333333333303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15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1.7083333333333333</v>
      </c>
      <c r="BR109" s="61">
        <f t="shared" si="22"/>
        <v>0</v>
      </c>
      <c r="BS109" s="61">
        <f t="shared" si="22"/>
        <v>52.808583333333416</v>
      </c>
      <c r="BT109" s="61">
        <f t="shared" si="22"/>
        <v>10.833333333333334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2.4922916666666692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1.8350000000000011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427.96875</v>
      </c>
      <c r="CX109" s="61">
        <f t="shared" si="22"/>
        <v>0</v>
      </c>
      <c r="CY109" s="61">
        <f t="shared" si="22"/>
        <v>13.854166666666666</v>
      </c>
      <c r="CZ109" s="61">
        <f t="shared" si="22"/>
        <v>3.5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12.949375000000003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46.43321874999998</v>
      </c>
      <c r="DP109" s="61">
        <f t="shared" si="22"/>
        <v>0</v>
      </c>
      <c r="DQ109" s="61">
        <f t="shared" si="22"/>
        <v>2.0360416666666663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10.748854166666668</v>
      </c>
      <c r="ED109" s="61">
        <f t="shared" si="23"/>
        <v>0</v>
      </c>
      <c r="EE109" s="61">
        <f t="shared" si="23"/>
        <v>13.5</v>
      </c>
      <c r="EF109" s="61">
        <f t="shared" si="23"/>
        <v>4.6999999999999931</v>
      </c>
      <c r="EG109" s="61">
        <f t="shared" si="23"/>
        <v>0.85958333333333303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5.8198958333333302</v>
      </c>
      <c r="ET109" s="61">
        <f t="shared" si="23"/>
        <v>0</v>
      </c>
      <c r="EU109" s="61">
        <f t="shared" si="23"/>
        <v>1.0456250000000002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5.9750000000000005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0.44135416666666671</v>
      </c>
      <c r="FD109" s="61">
        <f t="shared" si="24"/>
        <v>0</v>
      </c>
      <c r="FE109" s="61">
        <f t="shared" si="24"/>
        <v>1.8429166666666665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1612.4526321247404</v>
      </c>
      <c r="FR109" s="61">
        <f t="shared" si="23"/>
        <v>133.5975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>
        <f t="shared" si="28"/>
        <v>0.57599999999999996</v>
      </c>
      <c r="H110" s="336">
        <f t="shared" si="28"/>
        <v>2.1600000000000015E-2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>
        <f t="shared" si="28"/>
        <v>1.2939249999999994E-2</v>
      </c>
      <c r="P110" s="336" t="e">
        <f t="shared" si="28"/>
        <v>#DIV/0!</v>
      </c>
      <c r="Q110" s="336" t="e">
        <f t="shared" si="28"/>
        <v>#DIV/0!</v>
      </c>
      <c r="R110" s="336" t="e">
        <f t="shared" si="28"/>
        <v>#DIV/0!</v>
      </c>
      <c r="S110" s="377" t="e">
        <f t="shared" si="28"/>
        <v>#DIV/0!</v>
      </c>
      <c r="T110" s="377" t="e">
        <f t="shared" si="28"/>
        <v>#DIV/0!</v>
      </c>
      <c r="U110" s="377" t="e">
        <f t="shared" si="28"/>
        <v>#DIV/0!</v>
      </c>
      <c r="V110" s="377" t="e">
        <f t="shared" si="28"/>
        <v>#DIV/0!</v>
      </c>
      <c r="W110" s="336">
        <f t="shared" si="28"/>
        <v>9.5077499999999995E-2</v>
      </c>
      <c r="X110" s="336" t="e">
        <f t="shared" si="28"/>
        <v>#DIV/0!</v>
      </c>
      <c r="Y110" s="336">
        <f t="shared" si="28"/>
        <v>4.2934999999999987E-2</v>
      </c>
      <c r="Z110" s="336" t="e">
        <f t="shared" si="28"/>
        <v>#DIV/0!</v>
      </c>
      <c r="AA110" s="336">
        <f t="shared" si="28"/>
        <v>6.4375000000000002E-2</v>
      </c>
      <c r="AB110" s="336" t="e">
        <f t="shared" si="28"/>
        <v>#DIV/0!</v>
      </c>
      <c r="AC110" s="336">
        <f t="shared" ref="AC110:BO110" si="29">AVERAGE(AC11:AC106)*24/1000</f>
        <v>2.3013661973175687E-2</v>
      </c>
      <c r="AD110" s="336">
        <f t="shared" si="29"/>
        <v>0</v>
      </c>
      <c r="AE110" s="62">
        <f t="shared" si="29"/>
        <v>3.4762500000000016E-2</v>
      </c>
      <c r="AF110" s="62">
        <f t="shared" si="29"/>
        <v>0</v>
      </c>
      <c r="AG110" s="62">
        <f t="shared" si="29"/>
        <v>1.9114999999999986E-2</v>
      </c>
      <c r="AH110" s="62">
        <f t="shared" si="29"/>
        <v>0</v>
      </c>
      <c r="AI110" s="62">
        <f t="shared" si="29"/>
        <v>2.4</v>
      </c>
      <c r="AJ110" s="62">
        <f t="shared" si="29"/>
        <v>0.72</v>
      </c>
      <c r="AK110" s="62">
        <f t="shared" si="29"/>
        <v>0.9239649999999997</v>
      </c>
      <c r="AL110" s="62">
        <f t="shared" si="29"/>
        <v>0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1.1327999999999978</v>
      </c>
      <c r="AR110" s="62">
        <f t="shared" si="29"/>
        <v>0.34799999999999998</v>
      </c>
      <c r="AS110" s="62">
        <f t="shared" si="29"/>
        <v>7.0738352048969135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10.844819304123725</v>
      </c>
      <c r="BD110" s="62">
        <f t="shared" si="29"/>
        <v>1.3175400000000006</v>
      </c>
      <c r="BE110" s="62">
        <f t="shared" si="29"/>
        <v>0.1462699999999999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2.9299999999999927E-2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4.1000000000000002E-2</v>
      </c>
      <c r="BR110" s="62">
        <f t="shared" si="30"/>
        <v>0</v>
      </c>
      <c r="BS110" s="62">
        <f t="shared" si="30"/>
        <v>1.267406000000002</v>
      </c>
      <c r="BT110" s="62">
        <f t="shared" si="30"/>
        <v>0.26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5.9815000000000063E-2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4.4040000000000031E-2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10.27125</v>
      </c>
      <c r="CX110" s="62">
        <f t="shared" si="30"/>
        <v>0</v>
      </c>
      <c r="CY110" s="62">
        <f t="shared" si="30"/>
        <v>0.33250000000000002</v>
      </c>
      <c r="CZ110" s="62">
        <f t="shared" si="30"/>
        <v>8.4000000000000005E-2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0.31078500000000009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1.1143972499999995</v>
      </c>
      <c r="DP110" s="62">
        <f t="shared" si="30"/>
        <v>0</v>
      </c>
      <c r="DQ110" s="62">
        <f t="shared" si="30"/>
        <v>4.8864999999999992E-2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0.25797250000000005</v>
      </c>
      <c r="ED110" s="62">
        <f t="shared" si="31"/>
        <v>0</v>
      </c>
      <c r="EE110" s="62">
        <f t="shared" si="31"/>
        <v>0.32400000000000001</v>
      </c>
      <c r="EF110" s="62">
        <f t="shared" si="31"/>
        <v>0.11279999999999984</v>
      </c>
      <c r="EG110" s="62">
        <f t="shared" si="31"/>
        <v>2.0629999999999992E-2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0.13967749999999993</v>
      </c>
      <c r="ET110" s="62">
        <f t="shared" si="31"/>
        <v>0</v>
      </c>
      <c r="EU110" s="62">
        <f t="shared" si="31"/>
        <v>2.5095000000000006E-2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0.1434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1.0592500000000001E-2</v>
      </c>
      <c r="FD110" s="62">
        <f t="shared" si="32"/>
        <v>0</v>
      </c>
      <c r="FE110" s="62">
        <f t="shared" si="32"/>
        <v>4.4229999999999998E-2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38.698863170993768</v>
      </c>
      <c r="FR110" s="62">
        <f t="shared" si="31"/>
        <v>3.20634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61"/>
      <c r="T111" s="261"/>
      <c r="U111" s="261"/>
      <c r="V111" s="261"/>
      <c r="W111" s="9"/>
      <c r="X111" s="9"/>
      <c r="Y111" s="9"/>
      <c r="Z111" s="9"/>
      <c r="AA111" s="9"/>
      <c r="AB111" s="9"/>
      <c r="AC111" s="9"/>
      <c r="AD111" s="9"/>
      <c r="AE111" s="413" t="s">
        <v>134</v>
      </c>
      <c r="AF111" s="413"/>
      <c r="AG111" s="413"/>
      <c r="AH111" s="413"/>
      <c r="AI111" s="413"/>
      <c r="AJ111" s="413"/>
      <c r="AK111" s="413"/>
      <c r="AL111" s="413"/>
      <c r="AM111" s="413"/>
      <c r="AN111" s="413"/>
      <c r="AO111" s="413"/>
      <c r="AP111" s="413"/>
      <c r="AQ111" s="413"/>
      <c r="AR111" s="413"/>
      <c r="AS111" s="413"/>
      <c r="AT111" s="413"/>
      <c r="AU111" s="413"/>
      <c r="AV111" s="413"/>
      <c r="AW111" s="413"/>
      <c r="AX111" s="413"/>
      <c r="AY111" s="413"/>
      <c r="AZ111" s="413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61"/>
      <c r="T112" s="261"/>
      <c r="U112" s="261"/>
      <c r="V112" s="261"/>
      <c r="W112" s="9"/>
      <c r="X112" s="9"/>
      <c r="Y112" s="9"/>
      <c r="Z112" s="9"/>
      <c r="AA112" s="9"/>
      <c r="AB112" s="9"/>
      <c r="AC112" s="9"/>
      <c r="AD112" s="9"/>
      <c r="AE112" s="413" t="s">
        <v>135</v>
      </c>
      <c r="AF112" s="413"/>
      <c r="AG112" s="413"/>
      <c r="AH112" s="413"/>
      <c r="AI112" s="413"/>
      <c r="AJ112" s="413"/>
      <c r="AK112" s="413"/>
      <c r="AL112" s="413"/>
      <c r="AM112" s="413"/>
      <c r="AN112" s="413"/>
      <c r="AO112" s="413"/>
      <c r="AP112" s="413"/>
      <c r="AQ112" s="413"/>
      <c r="AR112" s="413"/>
      <c r="AS112" s="413"/>
      <c r="AT112" s="413"/>
      <c r="AU112" s="413"/>
      <c r="AV112" s="413"/>
      <c r="AW112" s="413"/>
      <c r="AX112" s="413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61"/>
      <c r="T113" s="261"/>
      <c r="U113" s="261"/>
      <c r="V113" s="261"/>
      <c r="W113" s="9"/>
      <c r="X113" s="9"/>
      <c r="Y113" s="9"/>
      <c r="Z113" s="9"/>
      <c r="AA113" s="9"/>
      <c r="AB113" s="9"/>
      <c r="AC113" s="9"/>
      <c r="AD113" s="9"/>
      <c r="AE113" s="417" t="s">
        <v>136</v>
      </c>
      <c r="AF113" s="418"/>
      <c r="AG113" s="418"/>
      <c r="AH113" s="418"/>
      <c r="AI113" s="418"/>
      <c r="AJ113" s="418"/>
      <c r="AK113" s="418"/>
      <c r="AL113" s="418"/>
      <c r="AM113" s="418"/>
      <c r="AN113" s="418"/>
      <c r="AO113" s="418"/>
      <c r="AP113" s="418"/>
      <c r="AQ113" s="418"/>
      <c r="AR113" s="418"/>
      <c r="AS113" s="418"/>
      <c r="AT113" s="419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0" t="s">
        <v>137</v>
      </c>
      <c r="AF114" s="421"/>
      <c r="AG114" s="421"/>
      <c r="AH114" s="422"/>
      <c r="AI114" s="422"/>
      <c r="AJ114" s="422"/>
      <c r="AK114" s="422"/>
      <c r="AL114" s="11"/>
      <c r="AM114" s="423" t="s">
        <v>138</v>
      </c>
      <c r="AN114" s="423"/>
      <c r="AO114" s="423"/>
      <c r="AP114" s="423"/>
      <c r="AQ114" s="423"/>
      <c r="AR114" s="423"/>
      <c r="AS114" s="423"/>
      <c r="AT114" s="424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25"/>
      <c r="AF115" s="426"/>
      <c r="AG115" s="426"/>
      <c r="AH115" s="426"/>
      <c r="AI115" s="426"/>
      <c r="AJ115" s="426"/>
      <c r="AK115" s="426"/>
      <c r="AL115" s="426"/>
      <c r="AM115" s="426"/>
      <c r="AN115" s="426"/>
      <c r="AO115" s="426"/>
      <c r="AP115" s="426"/>
      <c r="AQ115" s="426"/>
      <c r="AR115" s="426"/>
      <c r="AS115" s="426"/>
      <c r="AT115" s="427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8" t="s">
        <v>139</v>
      </c>
      <c r="AF116" s="423"/>
      <c r="AG116" s="423"/>
      <c r="AH116" s="429"/>
      <c r="AI116" s="429"/>
      <c r="AJ116" s="429"/>
      <c r="AK116" s="429"/>
      <c r="AL116" s="11"/>
      <c r="AM116" s="423" t="s">
        <v>140</v>
      </c>
      <c r="AN116" s="423"/>
      <c r="AO116" s="423"/>
      <c r="AP116" s="423"/>
      <c r="AQ116" s="423"/>
      <c r="AR116" s="423"/>
      <c r="AS116" s="423"/>
      <c r="AT116" s="424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25"/>
      <c r="AF117" s="426"/>
      <c r="AG117" s="426"/>
      <c r="AH117" s="426"/>
      <c r="AI117" s="426"/>
      <c r="AJ117" s="426"/>
      <c r="AK117" s="426"/>
      <c r="AL117" s="426"/>
      <c r="AM117" s="426"/>
      <c r="AN117" s="426"/>
      <c r="AO117" s="426"/>
      <c r="AP117" s="426"/>
      <c r="AQ117" s="426"/>
      <c r="AR117" s="426"/>
      <c r="AS117" s="426"/>
      <c r="AT117" s="427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36"/>
      <c r="F118" s="436"/>
      <c r="G118" s="436"/>
      <c r="H118" s="436"/>
      <c r="I118" s="436"/>
      <c r="J118" s="436"/>
      <c r="K118" s="436"/>
      <c r="L118" s="436"/>
      <c r="M118" s="436"/>
      <c r="N118" s="436"/>
      <c r="O118" s="436"/>
      <c r="P118" s="436"/>
      <c r="Q118" s="10"/>
      <c r="R118" s="10"/>
      <c r="S118" s="378"/>
      <c r="T118" s="378"/>
      <c r="U118" s="378"/>
      <c r="V118" s="378"/>
      <c r="W118" s="10"/>
      <c r="X118" s="10"/>
      <c r="Y118" s="10"/>
      <c r="Z118" s="10"/>
      <c r="AA118" s="10"/>
      <c r="AB118" s="10"/>
      <c r="AC118" s="10"/>
      <c r="AD118" s="10"/>
      <c r="AE118" s="414" t="s">
        <v>141</v>
      </c>
      <c r="AF118" s="415"/>
      <c r="AG118" s="415"/>
      <c r="AH118" s="415"/>
      <c r="AI118" s="415"/>
      <c r="AJ118" s="415"/>
      <c r="AK118" s="415"/>
      <c r="AL118" s="40"/>
      <c r="AM118" s="415" t="s">
        <v>142</v>
      </c>
      <c r="AN118" s="415"/>
      <c r="AO118" s="415"/>
      <c r="AP118" s="415"/>
      <c r="AQ118" s="415"/>
      <c r="AR118" s="415"/>
      <c r="AS118" s="415"/>
      <c r="AT118" s="416"/>
      <c r="AU118" s="8"/>
      <c r="AV118" s="8"/>
      <c r="AW118" s="8"/>
      <c r="AX118" s="8"/>
      <c r="AY118" s="423"/>
      <c r="AZ118" s="423"/>
      <c r="BA118" s="423"/>
      <c r="BB118" s="423"/>
      <c r="BC118" s="423"/>
      <c r="BD118" s="423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12"/>
      <c r="L119" s="412"/>
      <c r="M119" s="12"/>
      <c r="N119" s="12"/>
      <c r="O119" s="412"/>
      <c r="P119" s="412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12"/>
      <c r="AF119" s="412"/>
      <c r="AG119" s="435"/>
      <c r="AH119" s="435"/>
      <c r="AI119" s="42"/>
      <c r="AJ119" s="42"/>
      <c r="AK119" s="412"/>
      <c r="AL119" s="412"/>
      <c r="AM119" s="430" t="s">
        <v>173</v>
      </c>
      <c r="AN119" s="430"/>
      <c r="AO119" s="430"/>
      <c r="AP119" s="430"/>
      <c r="AQ119" s="430"/>
      <c r="AR119" s="430"/>
      <c r="AS119" s="430"/>
      <c r="AT119" s="430"/>
      <c r="AU119" s="412"/>
      <c r="AV119" s="412"/>
      <c r="AW119" s="412"/>
      <c r="AX119" s="412"/>
      <c r="AY119" s="412"/>
      <c r="AZ119" s="412"/>
      <c r="BA119" s="412"/>
      <c r="BB119" s="412"/>
      <c r="BC119" s="412"/>
      <c r="BD119" s="412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topLeftCell="A71" colorId="8" zoomScaleNormal="100" workbookViewId="0">
      <pane xSplit="1" topLeftCell="CA1" activePane="topRight" state="frozen"/>
      <selection pane="topRight" activeCell="CX105" sqref="CX105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0"/>
      <c r="Z2" s="360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0"/>
      <c r="AL2" s="36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02.10.2026</v>
      </c>
      <c r="L4" s="7"/>
      <c r="M4" s="7"/>
      <c r="N4" s="7"/>
      <c r="O4" s="550"/>
      <c r="P4" s="551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21" t="str">
        <f>'CGP SCHEDULE'!$AG$5</f>
        <v>23:30</v>
      </c>
      <c r="AC4" s="521"/>
      <c r="AD4" s="291"/>
      <c r="AE4" s="291"/>
      <c r="AF4" s="291"/>
      <c r="AG4" s="291"/>
      <c r="AH4" s="291"/>
      <c r="AI4" s="291"/>
      <c r="AJ4" s="291"/>
      <c r="AK4" s="361"/>
      <c r="AL4" s="36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400</v>
      </c>
      <c r="CQ4" s="362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471"/>
      <c r="JF4" s="472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23" t="str">
        <f>'CGP SCHEDULE'!AG7</f>
        <v>Revision-02</v>
      </c>
      <c r="AE6" s="524"/>
      <c r="AF6" s="524"/>
      <c r="AG6" s="524"/>
      <c r="AH6" s="524"/>
      <c r="AI6" s="524"/>
      <c r="AJ6" s="524"/>
      <c r="AK6" s="524"/>
      <c r="AL6" s="524"/>
      <c r="AM6" s="524"/>
      <c r="AN6" s="524"/>
      <c r="AO6" s="524"/>
      <c r="AP6" s="524"/>
      <c r="AQ6" s="524"/>
      <c r="AR6" s="524"/>
      <c r="AS6" s="524"/>
      <c r="AT6" s="524"/>
      <c r="AU6" s="524"/>
      <c r="AV6" s="524"/>
      <c r="AW6" s="524"/>
      <c r="AX6" s="524"/>
      <c r="AY6" s="524"/>
      <c r="AZ6" s="524"/>
      <c r="BA6" s="524"/>
      <c r="BB6" s="524"/>
      <c r="BC6" s="525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02.10.2026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59"/>
      <c r="CV7" s="359"/>
      <c r="CW7" s="359"/>
      <c r="CX7" s="359"/>
      <c r="CY7" s="359"/>
      <c r="CZ7" s="359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43" t="s">
        <v>21</v>
      </c>
      <c r="D8" s="462"/>
      <c r="E8" s="462"/>
      <c r="F8" s="462"/>
      <c r="G8" s="462"/>
      <c r="H8" s="462"/>
      <c r="I8" s="462"/>
      <c r="J8" s="462"/>
      <c r="K8" s="443" t="s">
        <v>172</v>
      </c>
      <c r="L8" s="462"/>
      <c r="M8" s="462"/>
      <c r="N8" s="462"/>
      <c r="O8" s="462"/>
      <c r="P8" s="462"/>
      <c r="Q8" s="462"/>
      <c r="R8" s="462"/>
      <c r="S8" s="462"/>
      <c r="T8" s="462"/>
      <c r="U8" s="462"/>
      <c r="V8" s="462"/>
      <c r="W8" s="462"/>
      <c r="X8" s="462"/>
      <c r="Y8" s="443" t="s">
        <v>0</v>
      </c>
      <c r="Z8" s="462"/>
      <c r="AA8" s="462"/>
      <c r="AB8" s="462"/>
      <c r="AC8" s="462"/>
      <c r="AD8" s="462"/>
      <c r="AE8" s="527" t="s">
        <v>268</v>
      </c>
      <c r="AF8" s="528"/>
      <c r="AG8" s="528"/>
      <c r="AH8" s="528"/>
      <c r="AI8" s="528"/>
      <c r="AJ8" s="528"/>
      <c r="AK8" s="528"/>
      <c r="AL8" s="528"/>
      <c r="AM8" s="528"/>
      <c r="AN8" s="528"/>
      <c r="AO8" s="528"/>
      <c r="AP8" s="528"/>
      <c r="AQ8" s="528"/>
      <c r="AR8" s="528"/>
      <c r="AS8" s="528"/>
      <c r="AT8" s="528"/>
      <c r="AU8" s="528"/>
      <c r="AV8" s="529"/>
      <c r="AW8" s="443" t="s">
        <v>283</v>
      </c>
      <c r="AX8" s="462"/>
      <c r="AY8" s="462"/>
      <c r="AZ8" s="462"/>
      <c r="BA8" s="462"/>
      <c r="BB8" s="462"/>
      <c r="BC8" s="462"/>
      <c r="BD8" s="462"/>
      <c r="BE8" s="462" t="s">
        <v>184</v>
      </c>
      <c r="BF8" s="462"/>
      <c r="BG8" s="462"/>
      <c r="BH8" s="462"/>
      <c r="BI8" s="462"/>
      <c r="BJ8" s="462"/>
      <c r="BK8" s="462"/>
      <c r="BL8" s="462"/>
      <c r="BM8" s="462"/>
      <c r="BN8" s="462"/>
      <c r="BO8" s="462"/>
      <c r="BP8" s="462"/>
      <c r="BQ8" s="462"/>
      <c r="BR8" s="462"/>
      <c r="BS8" s="462"/>
      <c r="BT8" s="462"/>
      <c r="BU8" s="443" t="s">
        <v>198</v>
      </c>
      <c r="BV8" s="443"/>
      <c r="BW8" s="443"/>
      <c r="BX8" s="443"/>
      <c r="BY8" s="443"/>
      <c r="BZ8" s="443"/>
      <c r="CA8" s="443"/>
      <c r="CB8" s="443"/>
      <c r="CC8" s="443"/>
      <c r="CD8" s="443"/>
      <c r="CE8" s="484" t="s">
        <v>2</v>
      </c>
      <c r="CF8" s="476"/>
      <c r="CG8" s="476"/>
      <c r="CH8" s="476"/>
      <c r="CI8" s="476"/>
      <c r="CJ8" s="476"/>
      <c r="CK8" s="476"/>
      <c r="CL8" s="476"/>
      <c r="CM8" s="476"/>
      <c r="CN8" s="476"/>
      <c r="CO8" s="476"/>
      <c r="CP8" s="476"/>
      <c r="CQ8" s="481" t="s">
        <v>18</v>
      </c>
      <c r="CR8" s="482"/>
      <c r="CS8" s="482"/>
      <c r="CT8" s="482"/>
      <c r="CU8" s="482"/>
      <c r="CV8" s="482"/>
      <c r="CW8" s="482"/>
      <c r="CX8" s="482"/>
      <c r="CY8" s="482"/>
      <c r="CZ8" s="482"/>
      <c r="DA8" s="482"/>
      <c r="DB8" s="483"/>
      <c r="DC8" s="443" t="s">
        <v>16</v>
      </c>
      <c r="DD8" s="462"/>
      <c r="DE8" s="462"/>
      <c r="DF8" s="462"/>
      <c r="DG8" s="462"/>
      <c r="DH8" s="462"/>
      <c r="DI8" s="462"/>
      <c r="DJ8" s="462"/>
      <c r="DK8" s="431" t="s">
        <v>4</v>
      </c>
      <c r="DL8" s="496"/>
      <c r="DM8" s="496"/>
      <c r="DN8" s="496"/>
      <c r="DO8" s="496"/>
      <c r="DP8" s="496"/>
      <c r="DQ8" s="496"/>
      <c r="DR8" s="432"/>
      <c r="DS8" s="443" t="s">
        <v>6</v>
      </c>
      <c r="DT8" s="462"/>
      <c r="DU8" s="462"/>
      <c r="DV8" s="462"/>
      <c r="DW8" s="462"/>
      <c r="DX8" s="462"/>
      <c r="DY8" s="462"/>
      <c r="DZ8" s="462"/>
      <c r="EA8" s="462"/>
      <c r="EB8" s="462"/>
      <c r="EC8" s="462"/>
      <c r="ED8" s="462"/>
      <c r="EE8" s="476" t="s">
        <v>170</v>
      </c>
      <c r="EF8" s="476"/>
      <c r="EG8" s="476"/>
      <c r="EH8" s="476"/>
      <c r="EI8" s="476"/>
      <c r="EJ8" s="476"/>
      <c r="EK8" s="476"/>
      <c r="EL8" s="476"/>
      <c r="EM8" s="485"/>
      <c r="EN8" s="485"/>
      <c r="EO8" s="485"/>
      <c r="EP8" s="485"/>
      <c r="EQ8" s="476"/>
      <c r="ER8" s="476"/>
      <c r="ES8" s="522" t="s">
        <v>176</v>
      </c>
      <c r="ET8" s="522"/>
      <c r="EU8" s="522"/>
      <c r="EV8" s="522"/>
      <c r="EW8" s="522"/>
      <c r="EX8" s="522"/>
      <c r="EY8" s="484" t="s">
        <v>296</v>
      </c>
      <c r="EZ8" s="476"/>
      <c r="FA8" s="476"/>
      <c r="FB8" s="476"/>
      <c r="FC8" s="476"/>
      <c r="FD8" s="476"/>
      <c r="FE8" s="443" t="s">
        <v>358</v>
      </c>
      <c r="FF8" s="443"/>
      <c r="FG8" s="443"/>
      <c r="FH8" s="443"/>
      <c r="FI8" s="443"/>
      <c r="FJ8" s="443"/>
      <c r="FK8" s="443"/>
      <c r="FL8" s="443"/>
      <c r="FM8" s="443"/>
      <c r="FN8" s="443"/>
      <c r="FO8" s="443"/>
      <c r="FP8" s="443"/>
      <c r="FQ8" s="443"/>
      <c r="FR8" s="443"/>
      <c r="FS8" s="443" t="s">
        <v>207</v>
      </c>
      <c r="FT8" s="462"/>
      <c r="FU8" s="462"/>
      <c r="FV8" s="462"/>
      <c r="FW8" s="462"/>
      <c r="FX8" s="462"/>
      <c r="FY8" s="462"/>
      <c r="FZ8" s="462"/>
      <c r="GA8" s="462"/>
      <c r="GB8" s="462"/>
      <c r="GC8" s="462"/>
      <c r="GD8" s="462"/>
      <c r="GE8" s="462"/>
      <c r="GF8" s="462"/>
      <c r="GG8" s="462"/>
      <c r="GH8" s="462"/>
      <c r="GI8" s="443" t="s">
        <v>192</v>
      </c>
      <c r="GJ8" s="462"/>
      <c r="GK8" s="462"/>
      <c r="GL8" s="462"/>
      <c r="GM8" s="462"/>
      <c r="GN8" s="462"/>
      <c r="GO8" s="462"/>
      <c r="GP8" s="462"/>
      <c r="GQ8" s="462"/>
      <c r="GR8" s="462"/>
      <c r="GS8" s="462"/>
      <c r="GT8" s="462"/>
      <c r="GU8" s="462"/>
      <c r="GV8" s="462"/>
      <c r="GW8" s="462"/>
      <c r="GX8" s="462"/>
      <c r="GY8" s="462"/>
      <c r="GZ8" s="462"/>
      <c r="HA8" s="462"/>
      <c r="HB8" s="462"/>
      <c r="HC8" s="443" t="s">
        <v>15</v>
      </c>
      <c r="HD8" s="462"/>
      <c r="HE8" s="462"/>
      <c r="HF8" s="462"/>
      <c r="HG8" s="462"/>
      <c r="HH8" s="462"/>
      <c r="HI8" s="462"/>
      <c r="HJ8" s="462"/>
      <c r="HK8" s="443" t="s">
        <v>143</v>
      </c>
      <c r="HL8" s="443"/>
      <c r="HM8" s="443"/>
      <c r="HN8" s="443"/>
      <c r="HO8" s="443"/>
      <c r="HP8" s="443"/>
      <c r="HQ8" s="484" t="s">
        <v>185</v>
      </c>
      <c r="HR8" s="476"/>
      <c r="HS8" s="476"/>
      <c r="HT8" s="476"/>
      <c r="HU8" s="476"/>
      <c r="HV8" s="476"/>
      <c r="HW8" s="484" t="s">
        <v>282</v>
      </c>
      <c r="HX8" s="476"/>
      <c r="HY8" s="476"/>
      <c r="HZ8" s="476"/>
      <c r="IA8" s="476"/>
      <c r="IB8" s="476"/>
      <c r="IC8" s="476"/>
      <c r="ID8" s="476"/>
      <c r="IE8" s="476"/>
      <c r="IF8" s="476"/>
      <c r="IG8" s="476"/>
      <c r="IH8" s="476"/>
      <c r="II8" s="439" t="s">
        <v>175</v>
      </c>
      <c r="IJ8" s="457"/>
      <c r="IK8" s="457"/>
      <c r="IL8" s="457"/>
      <c r="IM8" s="457"/>
      <c r="IN8" s="457"/>
      <c r="IO8" s="457"/>
      <c r="IP8" s="457"/>
      <c r="IQ8" s="457"/>
      <c r="IR8" s="457"/>
      <c r="IS8" s="457"/>
      <c r="IT8" s="457"/>
      <c r="IU8" s="457"/>
      <c r="IV8" s="440"/>
      <c r="IW8" s="484" t="s">
        <v>19</v>
      </c>
      <c r="IX8" s="476"/>
      <c r="IY8" s="476"/>
      <c r="IZ8" s="476"/>
      <c r="JA8" s="476"/>
      <c r="JB8" s="476"/>
      <c r="JC8" s="476"/>
      <c r="JD8" s="476"/>
      <c r="JE8" s="485"/>
      <c r="JF8" s="485"/>
      <c r="JG8" s="476"/>
      <c r="JH8" s="476"/>
      <c r="JI8" s="484" t="s">
        <v>201</v>
      </c>
      <c r="JJ8" s="484"/>
      <c r="JK8" s="484"/>
      <c r="JL8" s="484"/>
      <c r="JM8" s="484"/>
      <c r="JN8" s="484"/>
      <c r="JO8" s="484"/>
      <c r="JP8" s="484"/>
      <c r="JQ8" s="484"/>
      <c r="JR8" s="484"/>
      <c r="JS8" s="484"/>
      <c r="JT8" s="484"/>
      <c r="JU8" s="484"/>
      <c r="JV8" s="484"/>
      <c r="JW8" s="484"/>
      <c r="JX8" s="484"/>
      <c r="JY8" s="443" t="s">
        <v>211</v>
      </c>
      <c r="JZ8" s="462"/>
      <c r="KA8" s="462"/>
      <c r="KB8" s="462"/>
      <c r="KC8" s="462"/>
      <c r="KD8" s="462"/>
      <c r="KE8" s="443" t="s">
        <v>210</v>
      </c>
      <c r="KF8" s="443"/>
      <c r="KG8" s="443"/>
      <c r="KH8" s="443"/>
      <c r="KI8" s="443"/>
      <c r="KJ8" s="443"/>
      <c r="KK8" s="443" t="s">
        <v>208</v>
      </c>
      <c r="KL8" s="462"/>
      <c r="KM8" s="462"/>
      <c r="KN8" s="462"/>
      <c r="KO8" s="462"/>
      <c r="KP8" s="462"/>
      <c r="KQ8" s="462" t="s">
        <v>215</v>
      </c>
      <c r="KR8" s="462"/>
      <c r="KS8" s="462"/>
      <c r="KT8" s="462"/>
      <c r="KU8" s="462"/>
      <c r="KV8" s="462"/>
      <c r="KW8" s="462" t="s">
        <v>220</v>
      </c>
      <c r="KX8" s="462"/>
      <c r="KY8" s="462"/>
      <c r="KZ8" s="462"/>
      <c r="LA8" s="433" t="s">
        <v>219</v>
      </c>
      <c r="LB8" s="457"/>
      <c r="LC8" s="457"/>
      <c r="LD8" s="457"/>
      <c r="LE8" s="457"/>
      <c r="LF8" s="434"/>
      <c r="LG8" s="462" t="s">
        <v>249</v>
      </c>
      <c r="LH8" s="462"/>
      <c r="LI8" s="462"/>
      <c r="LJ8" s="462"/>
      <c r="LK8" s="481" t="s">
        <v>300</v>
      </c>
      <c r="LL8" s="482"/>
      <c r="LM8" s="482"/>
      <c r="LN8" s="482"/>
      <c r="LO8" s="482"/>
      <c r="LP8" s="482"/>
      <c r="LQ8" s="482"/>
      <c r="LR8" s="482"/>
      <c r="LS8" s="482"/>
      <c r="LT8" s="482"/>
      <c r="LU8" s="482"/>
      <c r="LV8" s="483"/>
      <c r="LW8" s="462" t="s">
        <v>263</v>
      </c>
      <c r="LX8" s="462"/>
      <c r="LY8" s="462"/>
      <c r="LZ8" s="462"/>
      <c r="MA8" s="462"/>
      <c r="MB8" s="462"/>
      <c r="MC8" s="468" t="s">
        <v>274</v>
      </c>
      <c r="MD8" s="469"/>
      <c r="ME8" s="469"/>
      <c r="MF8" s="469"/>
      <c r="MG8" s="469"/>
      <c r="MH8" s="469"/>
      <c r="MI8" s="469"/>
      <c r="MJ8" s="469"/>
      <c r="MK8" s="469"/>
      <c r="ML8" s="470"/>
      <c r="MM8" s="476" t="s">
        <v>277</v>
      </c>
      <c r="MN8" s="476"/>
      <c r="MO8" s="476"/>
      <c r="MP8" s="476"/>
      <c r="MQ8" s="476"/>
      <c r="MR8" s="476"/>
      <c r="MS8" s="476" t="s">
        <v>280</v>
      </c>
      <c r="MT8" s="476"/>
      <c r="MU8" s="476"/>
      <c r="MV8" s="476"/>
      <c r="MW8" s="462" t="s">
        <v>284</v>
      </c>
      <c r="MX8" s="462"/>
      <c r="MY8" s="462"/>
      <c r="MZ8" s="462"/>
      <c r="NA8" s="468" t="s">
        <v>293</v>
      </c>
      <c r="NB8" s="469"/>
      <c r="NC8" s="469"/>
      <c r="ND8" s="470"/>
      <c r="NE8" s="468" t="s">
        <v>294</v>
      </c>
      <c r="NF8" s="469"/>
      <c r="NG8" s="469"/>
      <c r="NH8" s="470"/>
      <c r="NI8" s="468" t="s">
        <v>314</v>
      </c>
      <c r="NJ8" s="469"/>
      <c r="NK8" s="469"/>
      <c r="NL8" s="470"/>
      <c r="NM8" s="501" t="s">
        <v>317</v>
      </c>
      <c r="NN8" s="469"/>
      <c r="NO8" s="469"/>
      <c r="NP8" s="470"/>
      <c r="NQ8" s="507" t="s">
        <v>348</v>
      </c>
      <c r="NR8" s="508"/>
      <c r="NS8" s="508"/>
      <c r="NT8" s="508"/>
      <c r="NU8" s="508"/>
      <c r="NV8" s="508"/>
      <c r="NW8" s="508"/>
      <c r="NX8" s="508"/>
      <c r="NY8" s="508"/>
      <c r="NZ8" s="508"/>
      <c r="OA8" s="508"/>
      <c r="OB8" s="508"/>
      <c r="OC8" s="508"/>
      <c r="OD8" s="509"/>
      <c r="OE8" s="495" t="s">
        <v>352</v>
      </c>
      <c r="OF8" s="496"/>
      <c r="OG8" s="496"/>
      <c r="OH8" s="496"/>
      <c r="OI8" s="496"/>
      <c r="OJ8" s="496"/>
      <c r="OK8" s="496"/>
      <c r="OL8" s="496"/>
      <c r="OM8" s="496"/>
      <c r="ON8" s="497"/>
      <c r="OO8" s="481" t="s">
        <v>361</v>
      </c>
      <c r="OP8" s="482"/>
      <c r="OQ8" s="482"/>
      <c r="OR8" s="482"/>
      <c r="OS8" s="482"/>
      <c r="OT8" s="482"/>
      <c r="OU8" s="482"/>
      <c r="OV8" s="483"/>
      <c r="OW8" s="468" t="s">
        <v>367</v>
      </c>
      <c r="OX8" s="469"/>
      <c r="OY8" s="469"/>
      <c r="OZ8" s="470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475" t="s">
        <v>161</v>
      </c>
      <c r="D9" s="475"/>
      <c r="E9" s="512" t="s">
        <v>190</v>
      </c>
      <c r="F9" s="512"/>
      <c r="G9" s="512"/>
      <c r="H9" s="475"/>
      <c r="I9" s="475" t="s">
        <v>163</v>
      </c>
      <c r="J9" s="475"/>
      <c r="K9" s="475" t="s">
        <v>239</v>
      </c>
      <c r="L9" s="475"/>
      <c r="M9" s="516" t="s">
        <v>395</v>
      </c>
      <c r="N9" s="517"/>
      <c r="O9" s="437" t="s">
        <v>396</v>
      </c>
      <c r="P9" s="438"/>
      <c r="Q9" s="520" t="s">
        <v>402</v>
      </c>
      <c r="R9" s="520"/>
      <c r="S9" s="512" t="s">
        <v>332</v>
      </c>
      <c r="T9" s="475"/>
      <c r="U9" s="437" t="s">
        <v>312</v>
      </c>
      <c r="V9" s="438"/>
      <c r="W9" s="475" t="s">
        <v>163</v>
      </c>
      <c r="X9" s="475"/>
      <c r="Y9" s="437" t="s">
        <v>406</v>
      </c>
      <c r="Z9" s="438"/>
      <c r="AA9" s="437" t="s">
        <v>370</v>
      </c>
      <c r="AB9" s="438"/>
      <c r="AC9" s="475" t="s">
        <v>163</v>
      </c>
      <c r="AD9" s="475"/>
      <c r="AE9" s="437" t="s">
        <v>267</v>
      </c>
      <c r="AF9" s="438"/>
      <c r="AG9" s="437" t="s">
        <v>256</v>
      </c>
      <c r="AH9" s="438"/>
      <c r="AI9" s="437" t="s">
        <v>257</v>
      </c>
      <c r="AJ9" s="438"/>
      <c r="AK9" s="437" t="s">
        <v>258</v>
      </c>
      <c r="AL9" s="438"/>
      <c r="AM9" s="437" t="s">
        <v>259</v>
      </c>
      <c r="AN9" s="438"/>
      <c r="AO9" s="437" t="s">
        <v>260</v>
      </c>
      <c r="AP9" s="438"/>
      <c r="AQ9" s="437" t="s">
        <v>261</v>
      </c>
      <c r="AR9" s="438"/>
      <c r="AS9" s="437" t="s">
        <v>262</v>
      </c>
      <c r="AT9" s="438"/>
      <c r="AU9" s="475" t="s">
        <v>163</v>
      </c>
      <c r="AV9" s="475"/>
      <c r="AW9" s="475" t="s">
        <v>161</v>
      </c>
      <c r="AX9" s="475"/>
      <c r="AY9" s="475"/>
      <c r="AZ9" s="475"/>
      <c r="BA9" s="512"/>
      <c r="BB9" s="475"/>
      <c r="BC9" s="475" t="s">
        <v>163</v>
      </c>
      <c r="BD9" s="475"/>
      <c r="BE9" s="512" t="s">
        <v>363</v>
      </c>
      <c r="BF9" s="512"/>
      <c r="BG9" s="512" t="s">
        <v>374</v>
      </c>
      <c r="BH9" s="512"/>
      <c r="BI9" s="512" t="s">
        <v>373</v>
      </c>
      <c r="BJ9" s="512"/>
      <c r="BK9" s="526" t="s">
        <v>389</v>
      </c>
      <c r="BL9" s="526"/>
      <c r="BM9" s="512" t="s">
        <v>404</v>
      </c>
      <c r="BN9" s="512"/>
      <c r="BO9" s="486" t="s">
        <v>377</v>
      </c>
      <c r="BP9" s="487"/>
      <c r="BQ9" s="526" t="s">
        <v>399</v>
      </c>
      <c r="BR9" s="526"/>
      <c r="BS9" s="475" t="s">
        <v>163</v>
      </c>
      <c r="BT9" s="475"/>
      <c r="BU9" s="475" t="s">
        <v>161</v>
      </c>
      <c r="BV9" s="475"/>
      <c r="BW9" s="512" t="s">
        <v>178</v>
      </c>
      <c r="BX9" s="512"/>
      <c r="BY9" s="512" t="s">
        <v>186</v>
      </c>
      <c r="BZ9" s="475"/>
      <c r="CA9" s="512" t="s">
        <v>194</v>
      </c>
      <c r="CB9" s="475"/>
      <c r="CC9" s="475" t="s">
        <v>163</v>
      </c>
      <c r="CD9" s="475"/>
      <c r="CE9" s="475" t="s">
        <v>161</v>
      </c>
      <c r="CF9" s="475"/>
      <c r="CG9" s="536" t="s">
        <v>366</v>
      </c>
      <c r="CH9" s="536"/>
      <c r="CI9" s="510" t="s">
        <v>412</v>
      </c>
      <c r="CJ9" s="511"/>
      <c r="CK9" s="537" t="s">
        <v>413</v>
      </c>
      <c r="CL9" s="538"/>
      <c r="CM9" s="537" t="s">
        <v>414</v>
      </c>
      <c r="CN9" s="538"/>
      <c r="CO9" s="475" t="s">
        <v>163</v>
      </c>
      <c r="CP9" s="475"/>
      <c r="CQ9" s="475" t="s">
        <v>161</v>
      </c>
      <c r="CR9" s="475"/>
      <c r="CS9" s="512" t="s">
        <v>323</v>
      </c>
      <c r="CT9" s="512"/>
      <c r="CU9" s="512" t="s">
        <v>308</v>
      </c>
      <c r="CV9" s="512"/>
      <c r="CW9" s="486" t="s">
        <v>410</v>
      </c>
      <c r="CX9" s="487"/>
      <c r="CY9" s="512" t="s">
        <v>324</v>
      </c>
      <c r="CZ9" s="512"/>
      <c r="DA9" s="475" t="s">
        <v>163</v>
      </c>
      <c r="DB9" s="475"/>
      <c r="DC9" s="475" t="s">
        <v>161</v>
      </c>
      <c r="DD9" s="475"/>
      <c r="DE9" s="475"/>
      <c r="DF9" s="475"/>
      <c r="DG9" s="475"/>
      <c r="DH9" s="475"/>
      <c r="DI9" s="475" t="s">
        <v>163</v>
      </c>
      <c r="DJ9" s="475"/>
      <c r="DK9" s="512" t="s">
        <v>166</v>
      </c>
      <c r="DL9" s="475"/>
      <c r="DM9" s="512" t="s">
        <v>167</v>
      </c>
      <c r="DN9" s="475"/>
      <c r="DO9" s="475" t="s">
        <v>168</v>
      </c>
      <c r="DP9" s="475"/>
      <c r="DQ9" s="510" t="s">
        <v>320</v>
      </c>
      <c r="DR9" s="511"/>
      <c r="DS9" s="475" t="s">
        <v>161</v>
      </c>
      <c r="DT9" s="475"/>
      <c r="DU9" s="548" t="s">
        <v>325</v>
      </c>
      <c r="DV9" s="548" t="s">
        <v>325</v>
      </c>
      <c r="DW9" s="512"/>
      <c r="DX9" s="512"/>
      <c r="DY9" s="512"/>
      <c r="DZ9" s="512"/>
      <c r="EA9" s="512"/>
      <c r="EB9" s="512"/>
      <c r="EC9" s="475" t="s">
        <v>163</v>
      </c>
      <c r="ED9" s="475"/>
      <c r="EE9" s="512"/>
      <c r="EF9" s="475"/>
      <c r="EG9" s="544" t="s">
        <v>307</v>
      </c>
      <c r="EH9" s="545"/>
      <c r="EI9" s="544" t="s">
        <v>407</v>
      </c>
      <c r="EJ9" s="545"/>
      <c r="EK9" s="542" t="s">
        <v>408</v>
      </c>
      <c r="EL9" s="543"/>
      <c r="EM9" s="542" t="s">
        <v>409</v>
      </c>
      <c r="EN9" s="543"/>
      <c r="EO9" s="544" t="s">
        <v>407</v>
      </c>
      <c r="EP9" s="545"/>
      <c r="EQ9" s="475" t="s">
        <v>163</v>
      </c>
      <c r="ER9" s="475"/>
      <c r="ES9" s="475" t="s">
        <v>161</v>
      </c>
      <c r="ET9" s="475"/>
      <c r="EU9" s="512"/>
      <c r="EV9" s="475"/>
      <c r="EW9" s="475" t="s">
        <v>163</v>
      </c>
      <c r="EX9" s="475"/>
      <c r="EY9" s="475" t="s">
        <v>161</v>
      </c>
      <c r="EZ9" s="475"/>
      <c r="FA9" s="512" t="s">
        <v>313</v>
      </c>
      <c r="FB9" s="512"/>
      <c r="FC9" s="512" t="s">
        <v>169</v>
      </c>
      <c r="FD9" s="512"/>
      <c r="FE9" s="475"/>
      <c r="FF9" s="475"/>
      <c r="FG9" s="516" t="s">
        <v>366</v>
      </c>
      <c r="FH9" s="517"/>
      <c r="FI9" s="512" t="s">
        <v>298</v>
      </c>
      <c r="FJ9" s="475"/>
      <c r="FK9" s="512" t="s">
        <v>288</v>
      </c>
      <c r="FL9" s="475"/>
      <c r="FM9" s="512" t="s">
        <v>331</v>
      </c>
      <c r="FN9" s="475"/>
      <c r="FO9" s="512"/>
      <c r="FP9" s="512"/>
      <c r="FQ9" s="475" t="s">
        <v>163</v>
      </c>
      <c r="FR9" s="475"/>
      <c r="FS9" s="475" t="s">
        <v>161</v>
      </c>
      <c r="FT9" s="475"/>
      <c r="FU9" s="539" t="s">
        <v>341</v>
      </c>
      <c r="FV9" s="512"/>
      <c r="FW9" s="512" t="s">
        <v>342</v>
      </c>
      <c r="FX9" s="512"/>
      <c r="FY9" s="512" t="s">
        <v>343</v>
      </c>
      <c r="FZ9" s="512"/>
      <c r="GA9" s="512" t="s">
        <v>344</v>
      </c>
      <c r="GB9" s="512"/>
      <c r="GC9" s="512" t="s">
        <v>327</v>
      </c>
      <c r="GD9" s="512"/>
      <c r="GE9" s="512" t="s">
        <v>328</v>
      </c>
      <c r="GF9" s="512"/>
      <c r="GG9" s="475" t="s">
        <v>163</v>
      </c>
      <c r="GH9" s="475"/>
      <c r="GI9" s="475" t="s">
        <v>347</v>
      </c>
      <c r="GJ9" s="475"/>
      <c r="GK9" s="540" t="s">
        <v>236</v>
      </c>
      <c r="GL9" s="541"/>
      <c r="GM9" s="540" t="s">
        <v>390</v>
      </c>
      <c r="GN9" s="541"/>
      <c r="GO9" s="540" t="s">
        <v>391</v>
      </c>
      <c r="GP9" s="541"/>
      <c r="GQ9" s="540" t="s">
        <v>392</v>
      </c>
      <c r="GR9" s="541"/>
      <c r="GS9" s="540" t="s">
        <v>353</v>
      </c>
      <c r="GT9" s="541"/>
      <c r="GU9" s="540" t="s">
        <v>235</v>
      </c>
      <c r="GV9" s="541"/>
      <c r="GW9" s="540" t="s">
        <v>354</v>
      </c>
      <c r="GX9" s="541"/>
      <c r="GY9" s="540" t="s">
        <v>393</v>
      </c>
      <c r="GZ9" s="541"/>
      <c r="HA9" s="475" t="s">
        <v>163</v>
      </c>
      <c r="HB9" s="475"/>
      <c r="HC9" s="475" t="s">
        <v>161</v>
      </c>
      <c r="HD9" s="475"/>
      <c r="HE9" s="512"/>
      <c r="HF9" s="512"/>
      <c r="HG9" s="512"/>
      <c r="HH9" s="475"/>
      <c r="HI9" s="475" t="s">
        <v>163</v>
      </c>
      <c r="HJ9" s="475"/>
      <c r="HK9" s="546" t="s">
        <v>372</v>
      </c>
      <c r="HL9" s="547"/>
      <c r="HM9" s="549" t="s">
        <v>375</v>
      </c>
      <c r="HN9" s="549"/>
      <c r="HO9" s="475" t="s">
        <v>163</v>
      </c>
      <c r="HP9" s="475"/>
      <c r="HQ9" s="520" t="s">
        <v>305</v>
      </c>
      <c r="HR9" s="520"/>
      <c r="HS9" s="520" t="s">
        <v>243</v>
      </c>
      <c r="HT9" s="520"/>
      <c r="HU9" s="475" t="s">
        <v>163</v>
      </c>
      <c r="HV9" s="475"/>
      <c r="HW9" s="475" t="s">
        <v>161</v>
      </c>
      <c r="HX9" s="475"/>
      <c r="HY9" s="512" t="s">
        <v>187</v>
      </c>
      <c r="HZ9" s="475"/>
      <c r="IA9" s="512" t="s">
        <v>188</v>
      </c>
      <c r="IB9" s="475"/>
      <c r="IC9" s="515" t="s">
        <v>218</v>
      </c>
      <c r="ID9" s="515"/>
      <c r="IE9" s="512" t="s">
        <v>319</v>
      </c>
      <c r="IF9" s="512"/>
      <c r="IG9" s="475" t="s">
        <v>163</v>
      </c>
      <c r="IH9" s="475"/>
      <c r="II9" s="510" t="s">
        <v>285</v>
      </c>
      <c r="IJ9" s="511"/>
      <c r="IK9" s="510" t="s">
        <v>289</v>
      </c>
      <c r="IL9" s="511"/>
      <c r="IM9" s="510" t="s">
        <v>290</v>
      </c>
      <c r="IN9" s="511"/>
      <c r="IO9" s="510" t="s">
        <v>333</v>
      </c>
      <c r="IP9" s="511"/>
      <c r="IQ9" s="510"/>
      <c r="IR9" s="511"/>
      <c r="IS9" s="499"/>
      <c r="IT9" s="500"/>
      <c r="IU9" s="499" t="s">
        <v>163</v>
      </c>
      <c r="IV9" s="500"/>
      <c r="IW9" s="475" t="s">
        <v>161</v>
      </c>
      <c r="IX9" s="475"/>
      <c r="IY9" s="513" t="s">
        <v>379</v>
      </c>
      <c r="IZ9" s="514"/>
      <c r="JA9" s="516" t="s">
        <v>308</v>
      </c>
      <c r="JB9" s="517"/>
      <c r="JC9" s="516" t="s">
        <v>290</v>
      </c>
      <c r="JD9" s="517"/>
      <c r="JE9" s="479" t="s">
        <v>403</v>
      </c>
      <c r="JF9" s="480"/>
      <c r="JG9" s="475" t="s">
        <v>163</v>
      </c>
      <c r="JH9" s="475"/>
      <c r="JI9" s="475" t="s">
        <v>345</v>
      </c>
      <c r="JJ9" s="475"/>
      <c r="JK9" s="475" t="s">
        <v>346</v>
      </c>
      <c r="JL9" s="475"/>
      <c r="JM9" s="516" t="s">
        <v>381</v>
      </c>
      <c r="JN9" s="517"/>
      <c r="JO9" s="486" t="s">
        <v>401</v>
      </c>
      <c r="JP9" s="487"/>
      <c r="JQ9" s="512" t="s">
        <v>405</v>
      </c>
      <c r="JR9" s="512"/>
      <c r="JS9" s="512" t="s">
        <v>398</v>
      </c>
      <c r="JT9" s="475"/>
      <c r="JU9" s="513" t="s">
        <v>298</v>
      </c>
      <c r="JV9" s="514"/>
      <c r="JW9" s="475" t="s">
        <v>163</v>
      </c>
      <c r="JX9" s="475"/>
      <c r="JY9" s="475" t="s">
        <v>161</v>
      </c>
      <c r="JZ9" s="475"/>
      <c r="KA9" s="512" t="s">
        <v>308</v>
      </c>
      <c r="KB9" s="475"/>
      <c r="KC9" s="475" t="s">
        <v>163</v>
      </c>
      <c r="KD9" s="475"/>
      <c r="KE9" s="477" t="s">
        <v>306</v>
      </c>
      <c r="KF9" s="478"/>
      <c r="KG9" s="477" t="s">
        <v>287</v>
      </c>
      <c r="KH9" s="478"/>
      <c r="KI9" s="475" t="s">
        <v>163</v>
      </c>
      <c r="KJ9" s="475"/>
      <c r="KK9" s="477" t="s">
        <v>310</v>
      </c>
      <c r="KL9" s="519"/>
      <c r="KM9" s="463" t="s">
        <v>308</v>
      </c>
      <c r="KN9" s="463"/>
      <c r="KO9" s="475" t="s">
        <v>163</v>
      </c>
      <c r="KP9" s="475"/>
      <c r="KQ9" s="520" t="s">
        <v>380</v>
      </c>
      <c r="KR9" s="520"/>
      <c r="KS9" s="488"/>
      <c r="KT9" s="488"/>
      <c r="KU9" s="463" t="s">
        <v>163</v>
      </c>
      <c r="KV9" s="463"/>
      <c r="KW9" s="463" t="s">
        <v>206</v>
      </c>
      <c r="KX9" s="463"/>
      <c r="KY9" s="463" t="s">
        <v>163</v>
      </c>
      <c r="KZ9" s="463"/>
      <c r="LA9" s="458"/>
      <c r="LB9" s="459"/>
      <c r="LC9" s="437"/>
      <c r="LD9" s="438"/>
      <c r="LE9" s="460" t="s">
        <v>163</v>
      </c>
      <c r="LF9" s="461"/>
      <c r="LG9" s="463" t="s">
        <v>206</v>
      </c>
      <c r="LH9" s="463"/>
      <c r="LI9" s="463" t="s">
        <v>163</v>
      </c>
      <c r="LJ9" s="463"/>
      <c r="LK9" s="456" t="s">
        <v>281</v>
      </c>
      <c r="LL9" s="463"/>
      <c r="LM9" s="458" t="s">
        <v>297</v>
      </c>
      <c r="LN9" s="459"/>
      <c r="LO9" s="458" t="s">
        <v>322</v>
      </c>
      <c r="LP9" s="459"/>
      <c r="LQ9" s="518" t="s">
        <v>357</v>
      </c>
      <c r="LR9" s="459"/>
      <c r="LS9" s="464" t="s">
        <v>364</v>
      </c>
      <c r="LT9" s="465"/>
      <c r="LU9" s="463" t="s">
        <v>163</v>
      </c>
      <c r="LV9" s="463"/>
      <c r="LW9" s="456" t="s">
        <v>265</v>
      </c>
      <c r="LX9" s="456"/>
      <c r="LY9" s="456" t="s">
        <v>266</v>
      </c>
      <c r="LZ9" s="456"/>
      <c r="MA9" s="463" t="s">
        <v>202</v>
      </c>
      <c r="MB9" s="463"/>
      <c r="MC9" s="456" t="s">
        <v>376</v>
      </c>
      <c r="MD9" s="456"/>
      <c r="ME9" s="463" t="s">
        <v>330</v>
      </c>
      <c r="MF9" s="463"/>
      <c r="MG9" s="463" t="s">
        <v>388</v>
      </c>
      <c r="MH9" s="463"/>
      <c r="MI9" s="463" t="s">
        <v>360</v>
      </c>
      <c r="MJ9" s="463"/>
      <c r="MK9" s="463" t="s">
        <v>202</v>
      </c>
      <c r="ML9" s="463"/>
      <c r="MM9" s="493" t="s">
        <v>278</v>
      </c>
      <c r="MN9" s="494"/>
      <c r="MO9" s="456" t="s">
        <v>292</v>
      </c>
      <c r="MP9" s="456"/>
      <c r="MQ9" s="463" t="s">
        <v>202</v>
      </c>
      <c r="MR9" s="463"/>
      <c r="MS9" s="456" t="s">
        <v>297</v>
      </c>
      <c r="MT9" s="456"/>
      <c r="MU9" s="463" t="s">
        <v>202</v>
      </c>
      <c r="MV9" s="463"/>
      <c r="MW9" s="456"/>
      <c r="MX9" s="456"/>
      <c r="MY9" s="463" t="s">
        <v>202</v>
      </c>
      <c r="MZ9" s="463"/>
      <c r="NA9" s="492" t="s">
        <v>394</v>
      </c>
      <c r="NB9" s="492"/>
      <c r="NC9" s="463" t="s">
        <v>202</v>
      </c>
      <c r="ND9" s="463"/>
      <c r="NE9" s="456" t="s">
        <v>233</v>
      </c>
      <c r="NF9" s="456"/>
      <c r="NG9" s="463" t="s">
        <v>202</v>
      </c>
      <c r="NH9" s="463"/>
      <c r="NI9" s="456" t="s">
        <v>315</v>
      </c>
      <c r="NJ9" s="456"/>
      <c r="NK9" s="463" t="s">
        <v>202</v>
      </c>
      <c r="NL9" s="463"/>
      <c r="NM9" s="502" t="s">
        <v>318</v>
      </c>
      <c r="NN9" s="456"/>
      <c r="NO9" s="463" t="s">
        <v>202</v>
      </c>
      <c r="NP9" s="463"/>
      <c r="NQ9" s="505" t="s">
        <v>397</v>
      </c>
      <c r="NR9" s="506"/>
      <c r="NS9" s="473" t="s">
        <v>387</v>
      </c>
      <c r="NT9" s="474"/>
      <c r="NU9" s="473" t="s">
        <v>378</v>
      </c>
      <c r="NV9" s="474"/>
      <c r="NW9" s="473" t="s">
        <v>351</v>
      </c>
      <c r="NX9" s="474"/>
      <c r="NY9" s="473" t="s">
        <v>349</v>
      </c>
      <c r="NZ9" s="474"/>
      <c r="OA9" s="473" t="s">
        <v>350</v>
      </c>
      <c r="OB9" s="474"/>
      <c r="OC9" s="503" t="s">
        <v>202</v>
      </c>
      <c r="OD9" s="504"/>
      <c r="OE9" s="498" t="s">
        <v>336</v>
      </c>
      <c r="OF9" s="467"/>
      <c r="OG9" s="498" t="s">
        <v>337</v>
      </c>
      <c r="OH9" s="467"/>
      <c r="OI9" s="498" t="s">
        <v>338</v>
      </c>
      <c r="OJ9" s="467"/>
      <c r="OK9" s="466" t="s">
        <v>368</v>
      </c>
      <c r="OL9" s="467"/>
      <c r="OM9" s="499" t="s">
        <v>202</v>
      </c>
      <c r="ON9" s="500"/>
      <c r="OO9" s="456" t="s">
        <v>362</v>
      </c>
      <c r="OP9" s="456"/>
      <c r="OQ9" s="491" t="s">
        <v>369</v>
      </c>
      <c r="OR9" s="490"/>
      <c r="OS9" s="489" t="s">
        <v>371</v>
      </c>
      <c r="OT9" s="490"/>
      <c r="OU9" s="463" t="s">
        <v>202</v>
      </c>
      <c r="OV9" s="463"/>
      <c r="OW9" s="456"/>
      <c r="OX9" s="456"/>
      <c r="OY9" s="463" t="s">
        <v>202</v>
      </c>
      <c r="OZ9" s="463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/>
      <c r="R11" s="74"/>
      <c r="S11" s="263"/>
      <c r="T11" s="263"/>
      <c r="U11" s="74"/>
      <c r="V11" s="74"/>
      <c r="W11" s="74">
        <f>K11+O11+Q11+S11+U11+M11</f>
        <v>0</v>
      </c>
      <c r="X11" s="74">
        <f>L11+N11+P11+R11+T11+V11</f>
        <v>0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49">
        <v>110</v>
      </c>
      <c r="AL11" s="350">
        <v>33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110</v>
      </c>
      <c r="AV11" s="70">
        <f t="shared" ref="AV11:AV42" si="2">AF11+AH11+AJ11+AL11+AN11+AP11+AR11+AT11</f>
        <v>33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57"/>
      <c r="BH11" s="358"/>
      <c r="BI11" s="357"/>
      <c r="BJ11" s="358"/>
      <c r="BK11" s="264"/>
      <c r="BL11" s="74"/>
      <c r="BM11" s="74"/>
      <c r="BN11" s="74"/>
      <c r="BO11" s="74"/>
      <c r="BP11" s="74"/>
      <c r="BQ11" s="74"/>
      <c r="BR11" s="74"/>
      <c r="BS11" s="263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>
        <v>6.18</v>
      </c>
      <c r="CH11" s="262">
        <v>2</v>
      </c>
      <c r="CI11" s="298">
        <v>20.6</v>
      </c>
      <c r="CJ11" s="262">
        <v>6</v>
      </c>
      <c r="CK11" s="269">
        <v>6</v>
      </c>
      <c r="CL11" s="269">
        <v>2</v>
      </c>
      <c r="CM11" s="298">
        <v>14.42</v>
      </c>
      <c r="CN11" s="269">
        <v>4.5</v>
      </c>
      <c r="CO11" s="74">
        <f>CG11+CI11+CK11+CM11</f>
        <v>47.2</v>
      </c>
      <c r="CP11" s="74">
        <f>CH11+CJ11+CL11+CN11</f>
        <v>14.5</v>
      </c>
      <c r="CQ11" s="300">
        <v>247.40600000000001</v>
      </c>
      <c r="CR11" s="300"/>
      <c r="CS11" s="300"/>
      <c r="CT11" s="274"/>
      <c r="CU11" s="355">
        <v>18.556701030927837</v>
      </c>
      <c r="CV11" s="172"/>
      <c r="CW11" s="301">
        <v>63.814432989690722</v>
      </c>
      <c r="CX11" s="274"/>
      <c r="CY11" s="274"/>
      <c r="CZ11" s="274"/>
      <c r="DA11" s="278">
        <f>CQ11+CS11+CU11+CW11+CY11</f>
        <v>329.77713402061858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41.1</v>
      </c>
      <c r="DL11" s="345">
        <v>13.7</v>
      </c>
      <c r="DM11" s="371">
        <v>41.1</v>
      </c>
      <c r="DN11" s="371">
        <v>13.7</v>
      </c>
      <c r="DO11" s="345">
        <v>39.869999999999997</v>
      </c>
      <c r="DP11" s="345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39.17</v>
      </c>
      <c r="EH11" s="383">
        <v>9.7925000000000004</v>
      </c>
      <c r="EI11" s="87">
        <v>51.55</v>
      </c>
      <c r="EJ11" s="87">
        <v>12.887499999999999</v>
      </c>
      <c r="EK11" s="74">
        <v>128.87</v>
      </c>
      <c r="EL11" s="279">
        <v>32.217500000000001</v>
      </c>
      <c r="EM11" s="267">
        <v>103.09</v>
      </c>
      <c r="EN11" s="267">
        <v>25.772500000000001</v>
      </c>
      <c r="EO11" s="267">
        <v>103.09278350515464</v>
      </c>
      <c r="EP11" s="267">
        <v>25.773195876288661</v>
      </c>
      <c r="EQ11" s="74">
        <f>EE11+EG11+EI11+EK11+EM11+EO11</f>
        <v>425.77278350515462</v>
      </c>
      <c r="ER11" s="74">
        <f>EF11+EH11+EJ11+EL11</f>
        <v>54.897500000000001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3">
        <v>21</v>
      </c>
      <c r="FB11" s="268">
        <v>0</v>
      </c>
      <c r="FC11" s="106">
        <v>22</v>
      </c>
      <c r="FD11" s="264">
        <v>0</v>
      </c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>
        <v>6</v>
      </c>
      <c r="HZ11" s="303">
        <v>1.5</v>
      </c>
      <c r="IA11" s="89"/>
      <c r="IB11" s="87">
        <v>0</v>
      </c>
      <c r="IC11" s="172">
        <v>8</v>
      </c>
      <c r="ID11" s="269">
        <v>2</v>
      </c>
      <c r="IE11" s="184"/>
      <c r="IF11" s="74"/>
      <c r="IG11" s="74">
        <f>HW11+HY11+IA11+IC11+IE11</f>
        <v>14</v>
      </c>
      <c r="IH11" s="74">
        <f>HX11+HZ11+IB11+ID11+IF11</f>
        <v>3.5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/>
      <c r="JD11" s="67"/>
      <c r="JE11" s="347">
        <v>10.31</v>
      </c>
      <c r="JF11" s="347">
        <v>0</v>
      </c>
      <c r="JG11" s="74">
        <f>IW11+IY11+JA11+JC11+JE11</f>
        <v>10.31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/>
      <c r="JP11" s="269"/>
      <c r="JQ11" s="298">
        <v>47.42</v>
      </c>
      <c r="JR11" s="269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7">
        <v>0</v>
      </c>
      <c r="LO11" s="75">
        <v>6.5750000000000002</v>
      </c>
      <c r="LP11" s="368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0">
        <v>0</v>
      </c>
      <c r="MN11" s="370">
        <v>0</v>
      </c>
      <c r="MO11" s="370">
        <v>0</v>
      </c>
      <c r="MP11" s="370">
        <v>0</v>
      </c>
      <c r="MQ11" s="70">
        <f>MM11+MO11</f>
        <v>0</v>
      </c>
      <c r="MR11" s="70">
        <f>MN11+MP11</f>
        <v>0</v>
      </c>
      <c r="MS11" s="70">
        <v>13.5</v>
      </c>
      <c r="MT11" s="70">
        <v>4.7</v>
      </c>
      <c r="MU11" s="70">
        <f>MS11</f>
        <v>13.5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407">
        <v>0</v>
      </c>
      <c r="OP11" s="270"/>
      <c r="OQ11" s="407">
        <v>0</v>
      </c>
      <c r="OR11" s="270"/>
      <c r="OS11" s="407">
        <v>0</v>
      </c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/>
      <c r="R12" s="74"/>
      <c r="S12" s="263"/>
      <c r="T12" s="263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49">
        <v>110</v>
      </c>
      <c r="AL12" s="350">
        <v>33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110</v>
      </c>
      <c r="AV12" s="70">
        <f t="shared" si="2"/>
        <v>33</v>
      </c>
      <c r="AW12" s="74">
        <v>2</v>
      </c>
      <c r="AX12" s="74">
        <v>0.85</v>
      </c>
      <c r="AY12" s="337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57"/>
      <c r="BH12" s="358"/>
      <c r="BI12" s="357"/>
      <c r="BJ12" s="358"/>
      <c r="BK12" s="264"/>
      <c r="BL12" s="74"/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>
        <v>6.18</v>
      </c>
      <c r="CH12" s="262">
        <v>2</v>
      </c>
      <c r="CI12" s="298">
        <v>20.6</v>
      </c>
      <c r="CJ12" s="262">
        <v>6</v>
      </c>
      <c r="CK12" s="269">
        <v>6</v>
      </c>
      <c r="CL12" s="269">
        <v>2</v>
      </c>
      <c r="CM12" s="298">
        <v>14.42</v>
      </c>
      <c r="CN12" s="269">
        <v>4.5</v>
      </c>
      <c r="CO12" s="74">
        <f t="shared" ref="CO12:CO75" si="21">CG12+CI12+CK12+CM12</f>
        <v>47.2</v>
      </c>
      <c r="CP12" s="74">
        <f t="shared" ref="CP12:CP75" si="22">CH12+CJ12+CL12+CN12</f>
        <v>14.5</v>
      </c>
      <c r="CQ12" s="300">
        <v>247.40600000000001</v>
      </c>
      <c r="CR12" s="300"/>
      <c r="CS12" s="300"/>
      <c r="CT12" s="274"/>
      <c r="CU12" s="355">
        <v>18.556701030927837</v>
      </c>
      <c r="CV12" s="172"/>
      <c r="CW12" s="301">
        <v>63.814432989690722</v>
      </c>
      <c r="CX12" s="274"/>
      <c r="CY12" s="274"/>
      <c r="CZ12" s="274"/>
      <c r="DA12" s="278">
        <f t="shared" ref="DA12:DA43" si="23">CQ12+CS12+CU12+CW12+CY12</f>
        <v>329.77713402061858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41.1</v>
      </c>
      <c r="DL12" s="345">
        <v>13.7</v>
      </c>
      <c r="DM12" s="371">
        <v>41.1</v>
      </c>
      <c r="DN12" s="371">
        <v>13.7</v>
      </c>
      <c r="DO12" s="345">
        <v>39.869999999999997</v>
      </c>
      <c r="DP12" s="345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39.17</v>
      </c>
      <c r="EH12" s="383">
        <v>9.7925000000000004</v>
      </c>
      <c r="EI12" s="87">
        <v>51.55</v>
      </c>
      <c r="EJ12" s="87">
        <v>12.887499999999999</v>
      </c>
      <c r="EK12" s="74">
        <v>128.87</v>
      </c>
      <c r="EL12" s="279">
        <v>32.217500000000001</v>
      </c>
      <c r="EM12" s="267">
        <v>103.09</v>
      </c>
      <c r="EN12" s="267">
        <v>25.772500000000001</v>
      </c>
      <c r="EO12" s="267">
        <v>103.09278350515464</v>
      </c>
      <c r="EP12" s="267">
        <v>25.773195876288661</v>
      </c>
      <c r="EQ12" s="74">
        <f t="shared" ref="EQ12:EQ75" si="28">EE12+EG12+EI12+EK12+EM12+EO12</f>
        <v>425.77278350515462</v>
      </c>
      <c r="ER12" s="74">
        <f t="shared" ref="ER12:ER43" si="29">EF12+EH12+EJ12+EL12</f>
        <v>54.897500000000001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3">
        <v>21</v>
      </c>
      <c r="FB12" s="268">
        <v>0</v>
      </c>
      <c r="FC12" s="106">
        <v>22</v>
      </c>
      <c r="FD12" s="264">
        <v>0</v>
      </c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3">
        <v>6</v>
      </c>
      <c r="HZ12" s="303">
        <v>1.5</v>
      </c>
      <c r="IA12" s="89"/>
      <c r="IB12" s="87">
        <v>0</v>
      </c>
      <c r="IC12" s="172">
        <v>8</v>
      </c>
      <c r="ID12" s="269">
        <v>2</v>
      </c>
      <c r="IE12" s="184"/>
      <c r="IF12" s="184"/>
      <c r="IG12" s="74">
        <f t="shared" ref="IG12:IG75" si="40">HW12+HY12+IA12+IC12+IE12</f>
        <v>14</v>
      </c>
      <c r="IH12" s="74">
        <f t="shared" ref="IH12:IH75" si="41">HX12+HZ12+IB12+ID12+IF12</f>
        <v>3.5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/>
      <c r="JD12" s="67"/>
      <c r="JE12" s="347">
        <v>10.31</v>
      </c>
      <c r="JF12" s="347">
        <v>0</v>
      </c>
      <c r="JG12" s="74">
        <f t="shared" ref="JG12:JG75" si="42">IW12+IY12+JA12+JC12+JE12</f>
        <v>10.31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/>
      <c r="JP12" s="269"/>
      <c r="JQ12" s="298">
        <v>47.42</v>
      </c>
      <c r="JR12" s="269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7">
        <v>0</v>
      </c>
      <c r="LO12" s="75">
        <v>6.5750000000000002</v>
      </c>
      <c r="LP12" s="369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70">
        <v>0</v>
      </c>
      <c r="MN12" s="370">
        <v>0</v>
      </c>
      <c r="MO12" s="370">
        <v>0</v>
      </c>
      <c r="MP12" s="370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>
        <v>13.5</v>
      </c>
      <c r="MT12" s="70">
        <v>4.7</v>
      </c>
      <c r="MU12" s="70">
        <f t="shared" ref="MU12:MU75" si="63">MS12</f>
        <v>13.5</v>
      </c>
      <c r="MV12" s="70">
        <f t="shared" ref="MV12:MV75" si="64">MT12</f>
        <v>4.7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5"/>
      <c r="NB12" s="344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407">
        <v>0</v>
      </c>
      <c r="OP12" s="270"/>
      <c r="OQ12" s="407">
        <v>0</v>
      </c>
      <c r="OR12" s="270"/>
      <c r="OS12" s="407">
        <v>0</v>
      </c>
      <c r="OT12" s="270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/>
      <c r="R13" s="74"/>
      <c r="S13" s="263"/>
      <c r="T13" s="263"/>
      <c r="U13" s="74"/>
      <c r="V13" s="74"/>
      <c r="W13" s="74">
        <f t="shared" si="14"/>
        <v>0</v>
      </c>
      <c r="X13" s="74">
        <f t="shared" si="15"/>
        <v>0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49">
        <v>110</v>
      </c>
      <c r="AL13" s="350">
        <v>33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110</v>
      </c>
      <c r="AV13" s="70">
        <f t="shared" si="2"/>
        <v>33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57"/>
      <c r="BH13" s="358"/>
      <c r="BI13" s="357"/>
      <c r="BJ13" s="358"/>
      <c r="BK13" s="264"/>
      <c r="BL13" s="74"/>
      <c r="BM13" s="74"/>
      <c r="BN13" s="74"/>
      <c r="BO13" s="74"/>
      <c r="BP13" s="74"/>
      <c r="BQ13" s="74"/>
      <c r="BR13" s="74"/>
      <c r="BS13" s="263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>
        <v>6.18</v>
      </c>
      <c r="CH13" s="262">
        <v>2</v>
      </c>
      <c r="CI13" s="298">
        <v>20.6</v>
      </c>
      <c r="CJ13" s="262">
        <v>6</v>
      </c>
      <c r="CK13" s="269">
        <v>6</v>
      </c>
      <c r="CL13" s="269">
        <v>2</v>
      </c>
      <c r="CM13" s="298">
        <v>14.42</v>
      </c>
      <c r="CN13" s="269">
        <v>4.5</v>
      </c>
      <c r="CO13" s="74">
        <f t="shared" si="21"/>
        <v>47.2</v>
      </c>
      <c r="CP13" s="74">
        <f t="shared" si="22"/>
        <v>14.5</v>
      </c>
      <c r="CQ13" s="300">
        <v>247.40600000000001</v>
      </c>
      <c r="CR13" s="300"/>
      <c r="CS13" s="300"/>
      <c r="CT13" s="274"/>
      <c r="CU13" s="355">
        <v>18.556701030927837</v>
      </c>
      <c r="CV13" s="172"/>
      <c r="CW13" s="301">
        <v>63.814432989690722</v>
      </c>
      <c r="CX13" s="274"/>
      <c r="CY13" s="274"/>
      <c r="CZ13" s="274"/>
      <c r="DA13" s="278">
        <f t="shared" si="23"/>
        <v>329.77713402061858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41.1</v>
      </c>
      <c r="DL13" s="345">
        <v>13.7</v>
      </c>
      <c r="DM13" s="371">
        <v>41.1</v>
      </c>
      <c r="DN13" s="371">
        <v>13.7</v>
      </c>
      <c r="DO13" s="345">
        <v>39.869999999999997</v>
      </c>
      <c r="DP13" s="345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39.17</v>
      </c>
      <c r="EH13" s="383">
        <v>9.7925000000000004</v>
      </c>
      <c r="EI13" s="87">
        <v>51.55</v>
      </c>
      <c r="EJ13" s="87">
        <v>12.887499999999999</v>
      </c>
      <c r="EK13" s="74">
        <v>128.87</v>
      </c>
      <c r="EL13" s="279">
        <v>32.217500000000001</v>
      </c>
      <c r="EM13" s="267">
        <v>103.09</v>
      </c>
      <c r="EN13" s="267">
        <v>25.772500000000001</v>
      </c>
      <c r="EO13" s="267">
        <v>103.09278350515464</v>
      </c>
      <c r="EP13" s="267">
        <v>25.773195876288661</v>
      </c>
      <c r="EQ13" s="74">
        <f t="shared" si="28"/>
        <v>425.77278350515462</v>
      </c>
      <c r="ER13" s="74">
        <f t="shared" si="29"/>
        <v>54.897500000000001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53">
        <v>21</v>
      </c>
      <c r="FB13" s="268">
        <v>0</v>
      </c>
      <c r="FC13" s="106">
        <v>22</v>
      </c>
      <c r="FD13" s="264">
        <v>0</v>
      </c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8">
        <v>475</v>
      </c>
      <c r="HR13" s="67"/>
      <c r="HS13" s="298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3">
        <v>6</v>
      </c>
      <c r="HZ13" s="303">
        <v>1.5</v>
      </c>
      <c r="IA13" s="89"/>
      <c r="IB13" s="87">
        <v>0</v>
      </c>
      <c r="IC13" s="172">
        <v>8</v>
      </c>
      <c r="ID13" s="269">
        <v>2</v>
      </c>
      <c r="IE13" s="184"/>
      <c r="IF13" s="184"/>
      <c r="IG13" s="74">
        <f t="shared" si="40"/>
        <v>14</v>
      </c>
      <c r="IH13" s="74">
        <f t="shared" si="41"/>
        <v>3.5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/>
      <c r="JD13" s="67"/>
      <c r="JE13" s="347">
        <v>10.31</v>
      </c>
      <c r="JF13" s="347">
        <v>0</v>
      </c>
      <c r="JG13" s="74">
        <f t="shared" si="42"/>
        <v>10.31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/>
      <c r="JP13" s="269"/>
      <c r="JQ13" s="298">
        <v>47.42</v>
      </c>
      <c r="JR13" s="269">
        <v>10</v>
      </c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7">
        <v>0</v>
      </c>
      <c r="LO13" s="75">
        <v>6.5750000000000002</v>
      </c>
      <c r="LP13" s="369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70">
        <v>0</v>
      </c>
      <c r="MN13" s="370">
        <v>0</v>
      </c>
      <c r="MO13" s="370">
        <v>0</v>
      </c>
      <c r="MP13" s="370">
        <v>0</v>
      </c>
      <c r="MQ13" s="70">
        <f t="shared" si="61"/>
        <v>0</v>
      </c>
      <c r="MR13" s="70">
        <f t="shared" si="62"/>
        <v>0</v>
      </c>
      <c r="MS13" s="70">
        <v>13.5</v>
      </c>
      <c r="MT13" s="70">
        <v>4.7</v>
      </c>
      <c r="MU13" s="70">
        <f t="shared" si="63"/>
        <v>13.5</v>
      </c>
      <c r="MV13" s="70">
        <f t="shared" si="64"/>
        <v>4.7</v>
      </c>
      <c r="MW13" s="70"/>
      <c r="MX13" s="70"/>
      <c r="MY13" s="70">
        <f t="shared" si="65"/>
        <v>0</v>
      </c>
      <c r="MZ13" s="70">
        <f t="shared" si="66"/>
        <v>0</v>
      </c>
      <c r="NA13" s="305"/>
      <c r="NB13" s="344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407">
        <v>0</v>
      </c>
      <c r="OP13" s="270"/>
      <c r="OQ13" s="407">
        <v>0</v>
      </c>
      <c r="OR13" s="270"/>
      <c r="OS13" s="407">
        <v>0</v>
      </c>
      <c r="OT13" s="270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/>
      <c r="R14" s="74"/>
      <c r="S14" s="263"/>
      <c r="T14" s="263"/>
      <c r="U14" s="74"/>
      <c r="V14" s="74"/>
      <c r="W14" s="74">
        <f t="shared" si="14"/>
        <v>0</v>
      </c>
      <c r="X14" s="74">
        <f t="shared" si="15"/>
        <v>0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49">
        <v>110</v>
      </c>
      <c r="AL14" s="350">
        <v>33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110</v>
      </c>
      <c r="AV14" s="70">
        <f t="shared" si="2"/>
        <v>33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57"/>
      <c r="BH14" s="358"/>
      <c r="BI14" s="357"/>
      <c r="BJ14" s="358"/>
      <c r="BK14" s="264"/>
      <c r="BL14" s="74"/>
      <c r="BM14" s="74"/>
      <c r="BN14" s="74"/>
      <c r="BO14" s="74"/>
      <c r="BP14" s="74"/>
      <c r="BQ14" s="74"/>
      <c r="BR14" s="74"/>
      <c r="BS14" s="263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>
        <v>6.18</v>
      </c>
      <c r="CH14" s="262">
        <v>2</v>
      </c>
      <c r="CI14" s="298">
        <v>20.6</v>
      </c>
      <c r="CJ14" s="262">
        <v>6</v>
      </c>
      <c r="CK14" s="269">
        <v>6</v>
      </c>
      <c r="CL14" s="269">
        <v>2</v>
      </c>
      <c r="CM14" s="298">
        <v>14.42</v>
      </c>
      <c r="CN14" s="269">
        <v>4.5</v>
      </c>
      <c r="CO14" s="74">
        <f t="shared" si="21"/>
        <v>47.2</v>
      </c>
      <c r="CP14" s="74">
        <f t="shared" si="22"/>
        <v>14.5</v>
      </c>
      <c r="CQ14" s="300">
        <v>247.40600000000001</v>
      </c>
      <c r="CR14" s="300"/>
      <c r="CS14" s="300"/>
      <c r="CT14" s="274"/>
      <c r="CU14" s="355">
        <v>18.556701030927837</v>
      </c>
      <c r="CV14" s="172"/>
      <c r="CW14" s="301">
        <v>63.814432989690722</v>
      </c>
      <c r="CX14" s="274"/>
      <c r="CY14" s="274"/>
      <c r="CZ14" s="274"/>
      <c r="DA14" s="278">
        <f t="shared" si="23"/>
        <v>329.77713402061858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41.1</v>
      </c>
      <c r="DL14" s="345">
        <v>13.7</v>
      </c>
      <c r="DM14" s="371">
        <v>41.1</v>
      </c>
      <c r="DN14" s="371">
        <v>13.7</v>
      </c>
      <c r="DO14" s="345">
        <v>39.869999999999997</v>
      </c>
      <c r="DP14" s="345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39.17</v>
      </c>
      <c r="EH14" s="383">
        <v>9.7925000000000004</v>
      </c>
      <c r="EI14" s="87">
        <v>51.55</v>
      </c>
      <c r="EJ14" s="87">
        <v>12.887499999999999</v>
      </c>
      <c r="EK14" s="74">
        <v>128.87</v>
      </c>
      <c r="EL14" s="279">
        <v>32.217500000000001</v>
      </c>
      <c r="EM14" s="267">
        <v>103.09</v>
      </c>
      <c r="EN14" s="267">
        <v>25.772500000000001</v>
      </c>
      <c r="EO14" s="267">
        <v>103.09278350515464</v>
      </c>
      <c r="EP14" s="267">
        <v>25.773195876288661</v>
      </c>
      <c r="EQ14" s="74">
        <f t="shared" si="28"/>
        <v>425.77278350515462</v>
      </c>
      <c r="ER14" s="74">
        <f t="shared" si="29"/>
        <v>54.897500000000001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53">
        <v>21</v>
      </c>
      <c r="FB14" s="268">
        <v>0</v>
      </c>
      <c r="FC14" s="106">
        <v>22</v>
      </c>
      <c r="FD14" s="264">
        <v>0</v>
      </c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8">
        <v>445</v>
      </c>
      <c r="HR14" s="67"/>
      <c r="HS14" s="298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3">
        <v>6</v>
      </c>
      <c r="HZ14" s="303">
        <v>1.5</v>
      </c>
      <c r="IA14" s="89"/>
      <c r="IB14" s="87">
        <v>0</v>
      </c>
      <c r="IC14" s="172">
        <v>8</v>
      </c>
      <c r="ID14" s="269">
        <v>2</v>
      </c>
      <c r="IE14" s="184"/>
      <c r="IF14" s="184"/>
      <c r="IG14" s="74">
        <f t="shared" si="40"/>
        <v>14</v>
      </c>
      <c r="IH14" s="74">
        <f t="shared" si="41"/>
        <v>3.5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/>
      <c r="JD14" s="67"/>
      <c r="JE14" s="347">
        <v>10.31</v>
      </c>
      <c r="JF14" s="347">
        <v>0</v>
      </c>
      <c r="JG14" s="74">
        <f t="shared" si="42"/>
        <v>10.31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/>
      <c r="JP14" s="269"/>
      <c r="JQ14" s="298">
        <v>47.42</v>
      </c>
      <c r="JR14" s="269">
        <v>10</v>
      </c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7">
        <v>0</v>
      </c>
      <c r="LO14" s="75">
        <v>6.5750000000000002</v>
      </c>
      <c r="LP14" s="369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70">
        <v>0</v>
      </c>
      <c r="MN14" s="370">
        <v>0</v>
      </c>
      <c r="MO14" s="370">
        <v>0</v>
      </c>
      <c r="MP14" s="370">
        <v>0</v>
      </c>
      <c r="MQ14" s="70">
        <f t="shared" si="61"/>
        <v>0</v>
      </c>
      <c r="MR14" s="70">
        <f t="shared" si="62"/>
        <v>0</v>
      </c>
      <c r="MS14" s="70">
        <v>13.5</v>
      </c>
      <c r="MT14" s="70">
        <v>4.7</v>
      </c>
      <c r="MU14" s="70">
        <f t="shared" si="63"/>
        <v>13.5</v>
      </c>
      <c r="MV14" s="70">
        <f t="shared" si="64"/>
        <v>4.7</v>
      </c>
      <c r="MW14" s="70"/>
      <c r="MX14" s="70"/>
      <c r="MY14" s="70">
        <f t="shared" si="65"/>
        <v>0</v>
      </c>
      <c r="MZ14" s="70">
        <f t="shared" si="66"/>
        <v>0</v>
      </c>
      <c r="NA14" s="305"/>
      <c r="NB14" s="344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407">
        <v>0</v>
      </c>
      <c r="OP14" s="270"/>
      <c r="OQ14" s="407">
        <v>0</v>
      </c>
      <c r="OR14" s="270"/>
      <c r="OS14" s="407">
        <v>0</v>
      </c>
      <c r="OT14" s="270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/>
      <c r="R15" s="74"/>
      <c r="S15" s="263"/>
      <c r="T15" s="263"/>
      <c r="U15" s="74"/>
      <c r="V15" s="74"/>
      <c r="W15" s="74">
        <f t="shared" si="14"/>
        <v>0</v>
      </c>
      <c r="X15" s="74">
        <f t="shared" si="15"/>
        <v>0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49">
        <v>110</v>
      </c>
      <c r="AL15" s="350">
        <v>33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110</v>
      </c>
      <c r="AV15" s="70">
        <f t="shared" si="2"/>
        <v>33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57"/>
      <c r="BH15" s="358"/>
      <c r="BI15" s="357"/>
      <c r="BJ15" s="358"/>
      <c r="BK15" s="264"/>
      <c r="BL15" s="74"/>
      <c r="BM15" s="74"/>
      <c r="BN15" s="74"/>
      <c r="BO15" s="74"/>
      <c r="BP15" s="74"/>
      <c r="BQ15" s="74"/>
      <c r="BR15" s="74"/>
      <c r="BS15" s="263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>
        <v>6.18</v>
      </c>
      <c r="CH15" s="262">
        <v>2</v>
      </c>
      <c r="CI15" s="298">
        <v>20.6</v>
      </c>
      <c r="CJ15" s="262">
        <v>6</v>
      </c>
      <c r="CK15" s="269">
        <v>6</v>
      </c>
      <c r="CL15" s="269">
        <v>2</v>
      </c>
      <c r="CM15" s="298">
        <v>14.42</v>
      </c>
      <c r="CN15" s="269">
        <v>4.5</v>
      </c>
      <c r="CO15" s="74">
        <f t="shared" si="21"/>
        <v>47.2</v>
      </c>
      <c r="CP15" s="74">
        <f t="shared" si="22"/>
        <v>14.5</v>
      </c>
      <c r="CQ15" s="300">
        <v>247.40600000000001</v>
      </c>
      <c r="CR15" s="300"/>
      <c r="CS15" s="300"/>
      <c r="CT15" s="274"/>
      <c r="CU15" s="355">
        <v>18.556701030927837</v>
      </c>
      <c r="CV15" s="172"/>
      <c r="CW15" s="301">
        <v>63.814432989690722</v>
      </c>
      <c r="CX15" s="274"/>
      <c r="CY15" s="274"/>
      <c r="CZ15" s="274"/>
      <c r="DA15" s="278">
        <f t="shared" si="23"/>
        <v>329.77713402061858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41.1</v>
      </c>
      <c r="DL15" s="345">
        <v>13.7</v>
      </c>
      <c r="DM15" s="371">
        <v>41.1</v>
      </c>
      <c r="DN15" s="371">
        <v>13.7</v>
      </c>
      <c r="DO15" s="345">
        <v>39.869999999999997</v>
      </c>
      <c r="DP15" s="345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39.17</v>
      </c>
      <c r="EH15" s="383">
        <v>9.7925000000000004</v>
      </c>
      <c r="EI15" s="87">
        <v>51.55</v>
      </c>
      <c r="EJ15" s="87">
        <v>12.887499999999999</v>
      </c>
      <c r="EK15" s="74">
        <v>128.87</v>
      </c>
      <c r="EL15" s="279">
        <v>32.217500000000001</v>
      </c>
      <c r="EM15" s="267">
        <v>103.09</v>
      </c>
      <c r="EN15" s="267">
        <v>25.772500000000001</v>
      </c>
      <c r="EO15" s="267">
        <v>103.09278350515464</v>
      </c>
      <c r="EP15" s="267">
        <v>25.773195876288661</v>
      </c>
      <c r="EQ15" s="74">
        <f t="shared" si="28"/>
        <v>425.77278350515462</v>
      </c>
      <c r="ER15" s="74">
        <f t="shared" si="29"/>
        <v>54.897500000000001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53">
        <v>21</v>
      </c>
      <c r="FB15" s="268">
        <v>0</v>
      </c>
      <c r="FC15" s="106">
        <v>22</v>
      </c>
      <c r="FD15" s="264">
        <v>0</v>
      </c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8">
        <v>415</v>
      </c>
      <c r="HR15" s="67"/>
      <c r="HS15" s="298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3">
        <v>6</v>
      </c>
      <c r="HZ15" s="303">
        <v>1.5</v>
      </c>
      <c r="IA15" s="89"/>
      <c r="IB15" s="87">
        <v>0</v>
      </c>
      <c r="IC15" s="172">
        <v>8</v>
      </c>
      <c r="ID15" s="269">
        <v>2</v>
      </c>
      <c r="IE15" s="184"/>
      <c r="IF15" s="184"/>
      <c r="IG15" s="74">
        <f t="shared" si="40"/>
        <v>14</v>
      </c>
      <c r="IH15" s="74">
        <f t="shared" si="41"/>
        <v>3.5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/>
      <c r="JD15" s="67"/>
      <c r="JE15" s="347">
        <v>10.31</v>
      </c>
      <c r="JF15" s="347">
        <v>0</v>
      </c>
      <c r="JG15" s="74">
        <f t="shared" si="42"/>
        <v>10.31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/>
      <c r="JP15" s="269"/>
      <c r="JQ15" s="298">
        <v>47.42</v>
      </c>
      <c r="JR15" s="269">
        <v>10</v>
      </c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7">
        <v>0</v>
      </c>
      <c r="LO15" s="75">
        <v>6.5750000000000002</v>
      </c>
      <c r="LP15" s="369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70">
        <v>0</v>
      </c>
      <c r="MN15" s="370">
        <v>0</v>
      </c>
      <c r="MO15" s="370">
        <v>0</v>
      </c>
      <c r="MP15" s="370">
        <v>0</v>
      </c>
      <c r="MQ15" s="70">
        <f t="shared" si="61"/>
        <v>0</v>
      </c>
      <c r="MR15" s="70">
        <f t="shared" si="62"/>
        <v>0</v>
      </c>
      <c r="MS15" s="70">
        <v>13.5</v>
      </c>
      <c r="MT15" s="70">
        <v>4.7</v>
      </c>
      <c r="MU15" s="70">
        <f t="shared" si="63"/>
        <v>13.5</v>
      </c>
      <c r="MV15" s="70">
        <f t="shared" si="64"/>
        <v>4.7</v>
      </c>
      <c r="MW15" s="70"/>
      <c r="MX15" s="70"/>
      <c r="MY15" s="70">
        <f t="shared" si="65"/>
        <v>0</v>
      </c>
      <c r="MZ15" s="70">
        <f t="shared" si="66"/>
        <v>0</v>
      </c>
      <c r="NA15" s="305"/>
      <c r="NB15" s="344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407">
        <v>0</v>
      </c>
      <c r="OP15" s="270"/>
      <c r="OQ15" s="407">
        <v>0</v>
      </c>
      <c r="OR15" s="270"/>
      <c r="OS15" s="407">
        <v>0</v>
      </c>
      <c r="OT15" s="270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/>
      <c r="R16" s="74"/>
      <c r="S16" s="263"/>
      <c r="T16" s="263"/>
      <c r="U16" s="74"/>
      <c r="V16" s="74"/>
      <c r="W16" s="74">
        <f t="shared" si="14"/>
        <v>0</v>
      </c>
      <c r="X16" s="74">
        <f t="shared" si="15"/>
        <v>0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49">
        <v>110</v>
      </c>
      <c r="AL16" s="350">
        <v>33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110</v>
      </c>
      <c r="AV16" s="70">
        <f t="shared" si="2"/>
        <v>33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57"/>
      <c r="BH16" s="358"/>
      <c r="BI16" s="357"/>
      <c r="BJ16" s="358"/>
      <c r="BK16" s="264"/>
      <c r="BL16" s="74"/>
      <c r="BM16" s="74"/>
      <c r="BN16" s="74"/>
      <c r="BO16" s="74"/>
      <c r="BP16" s="74"/>
      <c r="BQ16" s="74"/>
      <c r="BR16" s="74"/>
      <c r="BS16" s="263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>
        <v>6.18</v>
      </c>
      <c r="CH16" s="262">
        <v>2</v>
      </c>
      <c r="CI16" s="298">
        <v>20.6</v>
      </c>
      <c r="CJ16" s="262">
        <v>6</v>
      </c>
      <c r="CK16" s="269">
        <v>6</v>
      </c>
      <c r="CL16" s="269">
        <v>2</v>
      </c>
      <c r="CM16" s="298">
        <v>14.42</v>
      </c>
      <c r="CN16" s="269">
        <v>4.5</v>
      </c>
      <c r="CO16" s="74">
        <f t="shared" si="21"/>
        <v>47.2</v>
      </c>
      <c r="CP16" s="74">
        <f t="shared" si="22"/>
        <v>14.5</v>
      </c>
      <c r="CQ16" s="300">
        <v>247.40600000000001</v>
      </c>
      <c r="CR16" s="300"/>
      <c r="CS16" s="300"/>
      <c r="CT16" s="274"/>
      <c r="CU16" s="355">
        <v>18.556701030927837</v>
      </c>
      <c r="CV16" s="172"/>
      <c r="CW16" s="301">
        <v>63.814432989690722</v>
      </c>
      <c r="CX16" s="274"/>
      <c r="CY16" s="274"/>
      <c r="CZ16" s="274"/>
      <c r="DA16" s="278">
        <f t="shared" si="23"/>
        <v>329.77713402061858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41.1</v>
      </c>
      <c r="DL16" s="345">
        <v>13.7</v>
      </c>
      <c r="DM16" s="371">
        <v>41.1</v>
      </c>
      <c r="DN16" s="371">
        <v>13.7</v>
      </c>
      <c r="DO16" s="345">
        <v>39.869999999999997</v>
      </c>
      <c r="DP16" s="345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39.17</v>
      </c>
      <c r="EH16" s="383">
        <v>9.7925000000000004</v>
      </c>
      <c r="EI16" s="87">
        <v>51.55</v>
      </c>
      <c r="EJ16" s="87">
        <v>12.887499999999999</v>
      </c>
      <c r="EK16" s="74">
        <v>128.87</v>
      </c>
      <c r="EL16" s="279">
        <v>32.217500000000001</v>
      </c>
      <c r="EM16" s="267">
        <v>103.09</v>
      </c>
      <c r="EN16" s="267">
        <v>25.772500000000001</v>
      </c>
      <c r="EO16" s="267">
        <v>103.09278350515464</v>
      </c>
      <c r="EP16" s="267">
        <v>25.773195876288661</v>
      </c>
      <c r="EQ16" s="74">
        <f t="shared" si="28"/>
        <v>425.77278350515462</v>
      </c>
      <c r="ER16" s="74">
        <f t="shared" si="29"/>
        <v>54.897500000000001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53">
        <v>21</v>
      </c>
      <c r="FB16" s="268">
        <v>0</v>
      </c>
      <c r="FC16" s="106">
        <v>22</v>
      </c>
      <c r="FD16" s="264">
        <v>0</v>
      </c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8">
        <v>400</v>
      </c>
      <c r="HR16" s="67"/>
      <c r="HS16" s="298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3">
        <v>6</v>
      </c>
      <c r="HZ16" s="303">
        <v>1.5</v>
      </c>
      <c r="IA16" s="89"/>
      <c r="IB16" s="87">
        <v>0</v>
      </c>
      <c r="IC16" s="172">
        <v>8</v>
      </c>
      <c r="ID16" s="269">
        <v>2</v>
      </c>
      <c r="IE16" s="184"/>
      <c r="IF16" s="184"/>
      <c r="IG16" s="74">
        <f t="shared" si="40"/>
        <v>14</v>
      </c>
      <c r="IH16" s="74">
        <f t="shared" si="41"/>
        <v>3.5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/>
      <c r="JD16" s="67"/>
      <c r="JE16" s="347">
        <v>10.31</v>
      </c>
      <c r="JF16" s="347">
        <v>0</v>
      </c>
      <c r="JG16" s="74">
        <f t="shared" si="42"/>
        <v>10.31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/>
      <c r="JP16" s="269"/>
      <c r="JQ16" s="298">
        <v>47.42</v>
      </c>
      <c r="JR16" s="269">
        <v>10</v>
      </c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7">
        <v>0</v>
      </c>
      <c r="LO16" s="75">
        <v>6.5750000000000002</v>
      </c>
      <c r="LP16" s="369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70">
        <v>0</v>
      </c>
      <c r="MN16" s="370">
        <v>0</v>
      </c>
      <c r="MO16" s="370">
        <v>0</v>
      </c>
      <c r="MP16" s="370">
        <v>0</v>
      </c>
      <c r="MQ16" s="70">
        <f t="shared" si="61"/>
        <v>0</v>
      </c>
      <c r="MR16" s="70">
        <f t="shared" si="62"/>
        <v>0</v>
      </c>
      <c r="MS16" s="70">
        <v>13.5</v>
      </c>
      <c r="MT16" s="70">
        <v>4.7</v>
      </c>
      <c r="MU16" s="70">
        <f t="shared" si="63"/>
        <v>13.5</v>
      </c>
      <c r="MV16" s="70">
        <f t="shared" si="64"/>
        <v>4.7</v>
      </c>
      <c r="MW16" s="70"/>
      <c r="MX16" s="70"/>
      <c r="MY16" s="70">
        <f t="shared" si="65"/>
        <v>0</v>
      </c>
      <c r="MZ16" s="70">
        <f t="shared" si="66"/>
        <v>0</v>
      </c>
      <c r="NA16" s="305"/>
      <c r="NB16" s="344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407">
        <v>0</v>
      </c>
      <c r="OP16" s="270"/>
      <c r="OQ16" s="407">
        <v>0</v>
      </c>
      <c r="OR16" s="270"/>
      <c r="OS16" s="407">
        <v>0</v>
      </c>
      <c r="OT16" s="270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/>
      <c r="R17" s="74"/>
      <c r="S17" s="263"/>
      <c r="T17" s="263"/>
      <c r="U17" s="74"/>
      <c r="V17" s="74"/>
      <c r="W17" s="74">
        <f t="shared" si="14"/>
        <v>0</v>
      </c>
      <c r="X17" s="74">
        <f t="shared" si="15"/>
        <v>0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49">
        <v>110</v>
      </c>
      <c r="AL17" s="350">
        <v>33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110</v>
      </c>
      <c r="AV17" s="70">
        <f t="shared" si="2"/>
        <v>33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57"/>
      <c r="BH17" s="358"/>
      <c r="BI17" s="357"/>
      <c r="BJ17" s="358"/>
      <c r="BK17" s="264"/>
      <c r="BL17" s="74"/>
      <c r="BM17" s="74"/>
      <c r="BN17" s="74"/>
      <c r="BO17" s="74"/>
      <c r="BP17" s="74"/>
      <c r="BQ17" s="74"/>
      <c r="BR17" s="74"/>
      <c r="BS17" s="263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>
        <v>6.18</v>
      </c>
      <c r="CH17" s="262">
        <v>2</v>
      </c>
      <c r="CI17" s="298">
        <v>20.6</v>
      </c>
      <c r="CJ17" s="262">
        <v>6</v>
      </c>
      <c r="CK17" s="269">
        <v>6</v>
      </c>
      <c r="CL17" s="269">
        <v>2</v>
      </c>
      <c r="CM17" s="298">
        <v>14.42</v>
      </c>
      <c r="CN17" s="269">
        <v>4.5</v>
      </c>
      <c r="CO17" s="74">
        <f t="shared" si="21"/>
        <v>47.2</v>
      </c>
      <c r="CP17" s="74">
        <f t="shared" si="22"/>
        <v>14.5</v>
      </c>
      <c r="CQ17" s="300">
        <v>247.40600000000001</v>
      </c>
      <c r="CR17" s="300"/>
      <c r="CS17" s="300"/>
      <c r="CT17" s="274"/>
      <c r="CU17" s="355">
        <v>18.556701030927837</v>
      </c>
      <c r="CV17" s="172"/>
      <c r="CW17" s="301">
        <v>63.814432989690722</v>
      </c>
      <c r="CX17" s="274"/>
      <c r="CY17" s="274"/>
      <c r="CZ17" s="274"/>
      <c r="DA17" s="278">
        <f t="shared" si="23"/>
        <v>329.77713402061858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41.1</v>
      </c>
      <c r="DL17" s="345">
        <v>13.7</v>
      </c>
      <c r="DM17" s="371">
        <v>41.1</v>
      </c>
      <c r="DN17" s="371">
        <v>13.7</v>
      </c>
      <c r="DO17" s="345">
        <v>39.869999999999997</v>
      </c>
      <c r="DP17" s="345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39.17</v>
      </c>
      <c r="EH17" s="383">
        <v>9.7925000000000004</v>
      </c>
      <c r="EI17" s="87">
        <v>51.55</v>
      </c>
      <c r="EJ17" s="87">
        <v>12.887499999999999</v>
      </c>
      <c r="EK17" s="74">
        <v>128.87</v>
      </c>
      <c r="EL17" s="279">
        <v>32.217500000000001</v>
      </c>
      <c r="EM17" s="267">
        <v>103.09</v>
      </c>
      <c r="EN17" s="267">
        <v>25.772500000000001</v>
      </c>
      <c r="EO17" s="267">
        <v>103.09278350515464</v>
      </c>
      <c r="EP17" s="267">
        <v>25.773195876288661</v>
      </c>
      <c r="EQ17" s="74">
        <f t="shared" si="28"/>
        <v>425.77278350515462</v>
      </c>
      <c r="ER17" s="74">
        <f t="shared" si="29"/>
        <v>54.897500000000001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53">
        <v>21</v>
      </c>
      <c r="FB17" s="268">
        <v>0</v>
      </c>
      <c r="FC17" s="106">
        <v>22</v>
      </c>
      <c r="FD17" s="264">
        <v>0</v>
      </c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8">
        <v>400</v>
      </c>
      <c r="HR17" s="67"/>
      <c r="HS17" s="298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3">
        <v>6</v>
      </c>
      <c r="HZ17" s="303">
        <v>1.5</v>
      </c>
      <c r="IA17" s="89"/>
      <c r="IB17" s="87">
        <v>0</v>
      </c>
      <c r="IC17" s="172">
        <v>8</v>
      </c>
      <c r="ID17" s="269">
        <v>2</v>
      </c>
      <c r="IE17" s="184"/>
      <c r="IF17" s="184"/>
      <c r="IG17" s="74">
        <f t="shared" si="40"/>
        <v>14</v>
      </c>
      <c r="IH17" s="74">
        <f t="shared" si="41"/>
        <v>3.5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/>
      <c r="JD17" s="67"/>
      <c r="JE17" s="347">
        <v>10.31</v>
      </c>
      <c r="JF17" s="347">
        <v>0</v>
      </c>
      <c r="JG17" s="74">
        <f t="shared" si="42"/>
        <v>10.31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/>
      <c r="JP17" s="269"/>
      <c r="JQ17" s="298">
        <v>47.42</v>
      </c>
      <c r="JR17" s="269">
        <v>10</v>
      </c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7">
        <v>0</v>
      </c>
      <c r="LO17" s="75">
        <v>6.5750000000000002</v>
      </c>
      <c r="LP17" s="369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70">
        <v>0</v>
      </c>
      <c r="MN17" s="370">
        <v>0</v>
      </c>
      <c r="MO17" s="370">
        <v>0</v>
      </c>
      <c r="MP17" s="370">
        <v>0</v>
      </c>
      <c r="MQ17" s="70">
        <f t="shared" si="61"/>
        <v>0</v>
      </c>
      <c r="MR17" s="70">
        <f t="shared" si="62"/>
        <v>0</v>
      </c>
      <c r="MS17" s="70">
        <v>13.5</v>
      </c>
      <c r="MT17" s="70">
        <v>4.7</v>
      </c>
      <c r="MU17" s="70">
        <f t="shared" si="63"/>
        <v>13.5</v>
      </c>
      <c r="MV17" s="70">
        <f t="shared" si="64"/>
        <v>4.7</v>
      </c>
      <c r="MW17" s="70"/>
      <c r="MX17" s="70"/>
      <c r="MY17" s="70">
        <f t="shared" si="65"/>
        <v>0</v>
      </c>
      <c r="MZ17" s="70">
        <f t="shared" si="66"/>
        <v>0</v>
      </c>
      <c r="NA17" s="305"/>
      <c r="NB17" s="344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407">
        <v>0</v>
      </c>
      <c r="OP17" s="270"/>
      <c r="OQ17" s="407">
        <v>0</v>
      </c>
      <c r="OR17" s="270"/>
      <c r="OS17" s="407">
        <v>0</v>
      </c>
      <c r="OT17" s="270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/>
      <c r="R18" s="74"/>
      <c r="S18" s="263"/>
      <c r="T18" s="263"/>
      <c r="U18" s="74"/>
      <c r="V18" s="74"/>
      <c r="W18" s="74">
        <f t="shared" si="14"/>
        <v>0</v>
      </c>
      <c r="X18" s="74">
        <f t="shared" si="15"/>
        <v>0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49">
        <v>110</v>
      </c>
      <c r="AL18" s="350">
        <v>33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110</v>
      </c>
      <c r="AV18" s="70">
        <f t="shared" si="2"/>
        <v>33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57"/>
      <c r="BH18" s="358"/>
      <c r="BI18" s="357"/>
      <c r="BJ18" s="358"/>
      <c r="BK18" s="264"/>
      <c r="BL18" s="74"/>
      <c r="BM18" s="74"/>
      <c r="BN18" s="74"/>
      <c r="BO18" s="74"/>
      <c r="BP18" s="74"/>
      <c r="BQ18" s="74"/>
      <c r="BR18" s="74"/>
      <c r="BS18" s="263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>
        <v>6.18</v>
      </c>
      <c r="CH18" s="262">
        <v>2</v>
      </c>
      <c r="CI18" s="298">
        <v>20.6</v>
      </c>
      <c r="CJ18" s="262">
        <v>6</v>
      </c>
      <c r="CK18" s="269">
        <v>6</v>
      </c>
      <c r="CL18" s="269">
        <v>2</v>
      </c>
      <c r="CM18" s="298">
        <v>14.42</v>
      </c>
      <c r="CN18" s="269">
        <v>4.5</v>
      </c>
      <c r="CO18" s="74">
        <f t="shared" si="21"/>
        <v>47.2</v>
      </c>
      <c r="CP18" s="74">
        <f t="shared" si="22"/>
        <v>14.5</v>
      </c>
      <c r="CQ18" s="300">
        <v>247.40600000000001</v>
      </c>
      <c r="CR18" s="300"/>
      <c r="CS18" s="300"/>
      <c r="CT18" s="274"/>
      <c r="CU18" s="355">
        <v>18.556701030927837</v>
      </c>
      <c r="CV18" s="172"/>
      <c r="CW18" s="301">
        <v>63.814432989690722</v>
      </c>
      <c r="CX18" s="274"/>
      <c r="CY18" s="274"/>
      <c r="CZ18" s="274"/>
      <c r="DA18" s="278">
        <f t="shared" si="23"/>
        <v>329.77713402061858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41.1</v>
      </c>
      <c r="DL18" s="345">
        <v>13.7</v>
      </c>
      <c r="DM18" s="371">
        <v>41.1</v>
      </c>
      <c r="DN18" s="371">
        <v>13.7</v>
      </c>
      <c r="DO18" s="345">
        <v>39.869999999999997</v>
      </c>
      <c r="DP18" s="345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39.17</v>
      </c>
      <c r="EH18" s="383">
        <v>9.7925000000000004</v>
      </c>
      <c r="EI18" s="87">
        <v>51.55</v>
      </c>
      <c r="EJ18" s="87">
        <v>12.887499999999999</v>
      </c>
      <c r="EK18" s="74">
        <v>128.87</v>
      </c>
      <c r="EL18" s="279">
        <v>32.217500000000001</v>
      </c>
      <c r="EM18" s="267">
        <v>103.09</v>
      </c>
      <c r="EN18" s="267">
        <v>25.772500000000001</v>
      </c>
      <c r="EO18" s="267">
        <v>103.09278350515464</v>
      </c>
      <c r="EP18" s="267">
        <v>25.773195876288661</v>
      </c>
      <c r="EQ18" s="74">
        <f t="shared" si="28"/>
        <v>425.77278350515462</v>
      </c>
      <c r="ER18" s="74">
        <f t="shared" si="29"/>
        <v>54.897500000000001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53">
        <v>21</v>
      </c>
      <c r="FB18" s="268">
        <v>0</v>
      </c>
      <c r="FC18" s="106">
        <v>22</v>
      </c>
      <c r="FD18" s="264">
        <v>0</v>
      </c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8">
        <v>400</v>
      </c>
      <c r="HR18" s="67"/>
      <c r="HS18" s="298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3">
        <v>6</v>
      </c>
      <c r="HZ18" s="303">
        <v>1.5</v>
      </c>
      <c r="IA18" s="89"/>
      <c r="IB18" s="87">
        <v>0</v>
      </c>
      <c r="IC18" s="172">
        <v>8</v>
      </c>
      <c r="ID18" s="269">
        <v>2</v>
      </c>
      <c r="IE18" s="184"/>
      <c r="IF18" s="184"/>
      <c r="IG18" s="74">
        <f t="shared" si="40"/>
        <v>14</v>
      </c>
      <c r="IH18" s="74">
        <f t="shared" si="41"/>
        <v>3.5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/>
      <c r="JD18" s="67"/>
      <c r="JE18" s="347">
        <v>10.31</v>
      </c>
      <c r="JF18" s="347">
        <v>0</v>
      </c>
      <c r="JG18" s="74">
        <f t="shared" si="42"/>
        <v>10.31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/>
      <c r="JP18" s="269"/>
      <c r="JQ18" s="298">
        <v>47.42</v>
      </c>
      <c r="JR18" s="269">
        <v>10</v>
      </c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7">
        <v>0</v>
      </c>
      <c r="LO18" s="75">
        <v>6.5750000000000002</v>
      </c>
      <c r="LP18" s="369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70">
        <v>0</v>
      </c>
      <c r="MN18" s="370">
        <v>0</v>
      </c>
      <c r="MO18" s="370">
        <v>0</v>
      </c>
      <c r="MP18" s="370">
        <v>0</v>
      </c>
      <c r="MQ18" s="70">
        <f t="shared" si="61"/>
        <v>0</v>
      </c>
      <c r="MR18" s="70">
        <f t="shared" si="62"/>
        <v>0</v>
      </c>
      <c r="MS18" s="70">
        <v>13.5</v>
      </c>
      <c r="MT18" s="70">
        <v>4.7</v>
      </c>
      <c r="MU18" s="70">
        <f t="shared" si="63"/>
        <v>13.5</v>
      </c>
      <c r="MV18" s="70">
        <f t="shared" si="64"/>
        <v>4.7</v>
      </c>
      <c r="MW18" s="70"/>
      <c r="MX18" s="70"/>
      <c r="MY18" s="70">
        <f t="shared" si="65"/>
        <v>0</v>
      </c>
      <c r="MZ18" s="70">
        <f t="shared" si="66"/>
        <v>0</v>
      </c>
      <c r="NA18" s="305"/>
      <c r="NB18" s="344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407">
        <v>0</v>
      </c>
      <c r="OP18" s="270"/>
      <c r="OQ18" s="407">
        <v>0</v>
      </c>
      <c r="OR18" s="270"/>
      <c r="OS18" s="407">
        <v>0</v>
      </c>
      <c r="OT18" s="270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/>
      <c r="R19" s="74"/>
      <c r="S19" s="263"/>
      <c r="T19" s="263"/>
      <c r="U19" s="74"/>
      <c r="V19" s="74"/>
      <c r="W19" s="74">
        <f t="shared" si="14"/>
        <v>0</v>
      </c>
      <c r="X19" s="74">
        <f t="shared" si="15"/>
        <v>0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49">
        <v>110</v>
      </c>
      <c r="AL19" s="350">
        <v>33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110</v>
      </c>
      <c r="AV19" s="70">
        <f t="shared" si="2"/>
        <v>33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57"/>
      <c r="BH19" s="358"/>
      <c r="BI19" s="357"/>
      <c r="BJ19" s="358"/>
      <c r="BK19" s="264"/>
      <c r="BL19" s="74"/>
      <c r="BM19" s="74"/>
      <c r="BN19" s="74"/>
      <c r="BO19" s="74"/>
      <c r="BP19" s="74"/>
      <c r="BQ19" s="74"/>
      <c r="BR19" s="74"/>
      <c r="BS19" s="263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>
        <v>6.18</v>
      </c>
      <c r="CH19" s="262">
        <v>2</v>
      </c>
      <c r="CI19" s="298">
        <v>20.6</v>
      </c>
      <c r="CJ19" s="262">
        <v>6</v>
      </c>
      <c r="CK19" s="269">
        <v>6</v>
      </c>
      <c r="CL19" s="269">
        <v>2</v>
      </c>
      <c r="CM19" s="298">
        <v>14.42</v>
      </c>
      <c r="CN19" s="269">
        <v>4.5</v>
      </c>
      <c r="CO19" s="74">
        <f t="shared" si="21"/>
        <v>47.2</v>
      </c>
      <c r="CP19" s="74">
        <f t="shared" si="22"/>
        <v>14.5</v>
      </c>
      <c r="CQ19" s="300">
        <v>247.40600000000001</v>
      </c>
      <c r="CR19" s="300"/>
      <c r="CS19" s="300"/>
      <c r="CT19" s="274"/>
      <c r="CU19" s="355">
        <v>18.556701030927837</v>
      </c>
      <c r="CV19" s="172"/>
      <c r="CW19" s="301">
        <v>63.814432989690722</v>
      </c>
      <c r="CX19" s="274"/>
      <c r="CY19" s="274"/>
      <c r="CZ19" s="274"/>
      <c r="DA19" s="278">
        <f t="shared" si="23"/>
        <v>329.77713402061858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41.1</v>
      </c>
      <c r="DL19" s="345">
        <v>13.7</v>
      </c>
      <c r="DM19" s="371">
        <v>41.1</v>
      </c>
      <c r="DN19" s="371">
        <v>13.7</v>
      </c>
      <c r="DO19" s="345">
        <v>39.869999999999997</v>
      </c>
      <c r="DP19" s="345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39.17</v>
      </c>
      <c r="EH19" s="383">
        <v>9.7925000000000004</v>
      </c>
      <c r="EI19" s="87">
        <v>51.55</v>
      </c>
      <c r="EJ19" s="87">
        <v>12.887499999999999</v>
      </c>
      <c r="EK19" s="74">
        <v>128.87</v>
      </c>
      <c r="EL19" s="279">
        <v>32.217500000000001</v>
      </c>
      <c r="EM19" s="267">
        <v>103.09</v>
      </c>
      <c r="EN19" s="267">
        <v>25.772500000000001</v>
      </c>
      <c r="EO19" s="267">
        <v>103.09278350515464</v>
      </c>
      <c r="EP19" s="267">
        <v>25.773195876288661</v>
      </c>
      <c r="EQ19" s="74">
        <f t="shared" si="28"/>
        <v>425.77278350515462</v>
      </c>
      <c r="ER19" s="74">
        <f t="shared" si="29"/>
        <v>54.897500000000001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53">
        <v>21</v>
      </c>
      <c r="FB19" s="268">
        <v>0</v>
      </c>
      <c r="FC19" s="106">
        <v>22</v>
      </c>
      <c r="FD19" s="264">
        <v>0</v>
      </c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8">
        <v>400</v>
      </c>
      <c r="HR19" s="67"/>
      <c r="HS19" s="298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3">
        <v>6</v>
      </c>
      <c r="HZ19" s="303">
        <v>1.5</v>
      </c>
      <c r="IA19" s="89"/>
      <c r="IB19" s="87">
        <v>0</v>
      </c>
      <c r="IC19" s="172">
        <v>8</v>
      </c>
      <c r="ID19" s="269">
        <v>2</v>
      </c>
      <c r="IE19" s="184"/>
      <c r="IF19" s="184"/>
      <c r="IG19" s="74">
        <f t="shared" si="40"/>
        <v>14</v>
      </c>
      <c r="IH19" s="74">
        <f t="shared" si="41"/>
        <v>3.5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/>
      <c r="JD19" s="67"/>
      <c r="JE19" s="347">
        <v>10.31</v>
      </c>
      <c r="JF19" s="347">
        <v>0</v>
      </c>
      <c r="JG19" s="74">
        <f t="shared" si="42"/>
        <v>10.31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/>
      <c r="JP19" s="269"/>
      <c r="JQ19" s="298">
        <v>47.42</v>
      </c>
      <c r="JR19" s="269">
        <v>10</v>
      </c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7">
        <v>0</v>
      </c>
      <c r="LO19" s="75">
        <v>6.5750000000000002</v>
      </c>
      <c r="LP19" s="369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70">
        <v>0</v>
      </c>
      <c r="MN19" s="370">
        <v>0</v>
      </c>
      <c r="MO19" s="370">
        <v>0</v>
      </c>
      <c r="MP19" s="370">
        <v>0</v>
      </c>
      <c r="MQ19" s="70">
        <f t="shared" si="61"/>
        <v>0</v>
      </c>
      <c r="MR19" s="70">
        <f t="shared" si="62"/>
        <v>0</v>
      </c>
      <c r="MS19" s="70">
        <v>13.5</v>
      </c>
      <c r="MT19" s="70">
        <v>4.7</v>
      </c>
      <c r="MU19" s="70">
        <f t="shared" si="63"/>
        <v>13.5</v>
      </c>
      <c r="MV19" s="70">
        <f t="shared" si="64"/>
        <v>4.7</v>
      </c>
      <c r="MW19" s="70"/>
      <c r="MX19" s="70"/>
      <c r="MY19" s="70">
        <f t="shared" si="65"/>
        <v>0</v>
      </c>
      <c r="MZ19" s="70">
        <f t="shared" si="66"/>
        <v>0</v>
      </c>
      <c r="NA19" s="305"/>
      <c r="NB19" s="344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407">
        <v>0</v>
      </c>
      <c r="OP19" s="270"/>
      <c r="OQ19" s="407">
        <v>0</v>
      </c>
      <c r="OR19" s="270"/>
      <c r="OS19" s="407">
        <v>0</v>
      </c>
      <c r="OT19" s="270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/>
      <c r="R20" s="74"/>
      <c r="S20" s="263"/>
      <c r="T20" s="263"/>
      <c r="U20" s="74"/>
      <c r="V20" s="74"/>
      <c r="W20" s="74">
        <f t="shared" si="14"/>
        <v>0</v>
      </c>
      <c r="X20" s="74">
        <f t="shared" si="15"/>
        <v>0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49">
        <v>110</v>
      </c>
      <c r="AL20" s="350">
        <v>33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110</v>
      </c>
      <c r="AV20" s="70">
        <f t="shared" si="2"/>
        <v>33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57"/>
      <c r="BH20" s="358"/>
      <c r="BI20" s="357"/>
      <c r="BJ20" s="358"/>
      <c r="BK20" s="264"/>
      <c r="BL20" s="74"/>
      <c r="BM20" s="74"/>
      <c r="BN20" s="74"/>
      <c r="BO20" s="74"/>
      <c r="BP20" s="74"/>
      <c r="BQ20" s="74"/>
      <c r="BR20" s="74"/>
      <c r="BS20" s="263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>
        <v>6.18</v>
      </c>
      <c r="CH20" s="262">
        <v>2</v>
      </c>
      <c r="CI20" s="298">
        <v>20.6</v>
      </c>
      <c r="CJ20" s="262">
        <v>6</v>
      </c>
      <c r="CK20" s="269">
        <v>6</v>
      </c>
      <c r="CL20" s="269">
        <v>2</v>
      </c>
      <c r="CM20" s="298">
        <v>14.42</v>
      </c>
      <c r="CN20" s="269">
        <v>4.5</v>
      </c>
      <c r="CO20" s="74">
        <f t="shared" si="21"/>
        <v>47.2</v>
      </c>
      <c r="CP20" s="74">
        <f t="shared" si="22"/>
        <v>14.5</v>
      </c>
      <c r="CQ20" s="300">
        <v>247.40600000000001</v>
      </c>
      <c r="CR20" s="300"/>
      <c r="CS20" s="300"/>
      <c r="CT20" s="274"/>
      <c r="CU20" s="355">
        <v>18.556701030927837</v>
      </c>
      <c r="CV20" s="172"/>
      <c r="CW20" s="301">
        <v>63.814432989690722</v>
      </c>
      <c r="CX20" s="274"/>
      <c r="CY20" s="274"/>
      <c r="CZ20" s="274"/>
      <c r="DA20" s="278">
        <f t="shared" si="23"/>
        <v>329.77713402061858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41.1</v>
      </c>
      <c r="DL20" s="345">
        <v>13.7</v>
      </c>
      <c r="DM20" s="371">
        <v>41.1</v>
      </c>
      <c r="DN20" s="371">
        <v>13.7</v>
      </c>
      <c r="DO20" s="345">
        <v>39.869999999999997</v>
      </c>
      <c r="DP20" s="345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39.17</v>
      </c>
      <c r="EH20" s="383">
        <v>9.7925000000000004</v>
      </c>
      <c r="EI20" s="87">
        <v>51.55</v>
      </c>
      <c r="EJ20" s="87">
        <v>12.887499999999999</v>
      </c>
      <c r="EK20" s="74">
        <v>128.87</v>
      </c>
      <c r="EL20" s="279">
        <v>32.217500000000001</v>
      </c>
      <c r="EM20" s="267">
        <v>103.09</v>
      </c>
      <c r="EN20" s="267">
        <v>25.772500000000001</v>
      </c>
      <c r="EO20" s="267">
        <v>103.09278350515464</v>
      </c>
      <c r="EP20" s="267">
        <v>25.773195876288661</v>
      </c>
      <c r="EQ20" s="74">
        <f t="shared" si="28"/>
        <v>425.77278350515462</v>
      </c>
      <c r="ER20" s="74">
        <f t="shared" si="29"/>
        <v>54.897500000000001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53">
        <v>21</v>
      </c>
      <c r="FB20" s="268">
        <v>0</v>
      </c>
      <c r="FC20" s="106">
        <v>22</v>
      </c>
      <c r="FD20" s="264">
        <v>0</v>
      </c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8">
        <v>400</v>
      </c>
      <c r="HR20" s="67"/>
      <c r="HS20" s="298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3">
        <v>6</v>
      </c>
      <c r="HZ20" s="303">
        <v>1.5</v>
      </c>
      <c r="IA20" s="89"/>
      <c r="IB20" s="87">
        <v>0</v>
      </c>
      <c r="IC20" s="172">
        <v>8</v>
      </c>
      <c r="ID20" s="269">
        <v>2</v>
      </c>
      <c r="IE20" s="184"/>
      <c r="IF20" s="184"/>
      <c r="IG20" s="74">
        <f t="shared" si="40"/>
        <v>14</v>
      </c>
      <c r="IH20" s="74">
        <f t="shared" si="41"/>
        <v>3.5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/>
      <c r="JD20" s="67"/>
      <c r="JE20" s="347">
        <v>10.31</v>
      </c>
      <c r="JF20" s="347">
        <v>0</v>
      </c>
      <c r="JG20" s="74">
        <f t="shared" si="42"/>
        <v>10.31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/>
      <c r="JP20" s="269"/>
      <c r="JQ20" s="298">
        <v>47.42</v>
      </c>
      <c r="JR20" s="269">
        <v>10</v>
      </c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7">
        <v>0</v>
      </c>
      <c r="LO20" s="75">
        <v>6.5750000000000002</v>
      </c>
      <c r="LP20" s="369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70">
        <v>0</v>
      </c>
      <c r="MN20" s="370">
        <v>0</v>
      </c>
      <c r="MO20" s="370">
        <v>0</v>
      </c>
      <c r="MP20" s="370">
        <v>0</v>
      </c>
      <c r="MQ20" s="70">
        <f t="shared" si="61"/>
        <v>0</v>
      </c>
      <c r="MR20" s="70">
        <f t="shared" si="62"/>
        <v>0</v>
      </c>
      <c r="MS20" s="70">
        <v>13.5</v>
      </c>
      <c r="MT20" s="70">
        <v>4.7</v>
      </c>
      <c r="MU20" s="70">
        <f t="shared" si="63"/>
        <v>13.5</v>
      </c>
      <c r="MV20" s="70">
        <f t="shared" si="64"/>
        <v>4.7</v>
      </c>
      <c r="MW20" s="70"/>
      <c r="MX20" s="70"/>
      <c r="MY20" s="70">
        <f t="shared" si="65"/>
        <v>0</v>
      </c>
      <c r="MZ20" s="70">
        <f t="shared" si="66"/>
        <v>0</v>
      </c>
      <c r="NA20" s="305"/>
      <c r="NB20" s="344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407">
        <v>0</v>
      </c>
      <c r="OP20" s="270"/>
      <c r="OQ20" s="407">
        <v>0</v>
      </c>
      <c r="OR20" s="270"/>
      <c r="OS20" s="407">
        <v>0</v>
      </c>
      <c r="OT20" s="270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/>
      <c r="R21" s="74"/>
      <c r="S21" s="263"/>
      <c r="T21" s="263"/>
      <c r="U21" s="74"/>
      <c r="V21" s="74"/>
      <c r="W21" s="74">
        <f t="shared" si="14"/>
        <v>0</v>
      </c>
      <c r="X21" s="74">
        <f t="shared" si="15"/>
        <v>0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49">
        <v>110</v>
      </c>
      <c r="AL21" s="350">
        <v>33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110</v>
      </c>
      <c r="AV21" s="70">
        <f t="shared" si="2"/>
        <v>33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57"/>
      <c r="BH21" s="358"/>
      <c r="BI21" s="357"/>
      <c r="BJ21" s="358"/>
      <c r="BK21" s="264"/>
      <c r="BL21" s="74"/>
      <c r="BM21" s="74"/>
      <c r="BN21" s="74"/>
      <c r="BO21" s="74"/>
      <c r="BP21" s="74"/>
      <c r="BQ21" s="74"/>
      <c r="BR21" s="74"/>
      <c r="BS21" s="263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>
        <v>6.18</v>
      </c>
      <c r="CH21" s="262">
        <v>2</v>
      </c>
      <c r="CI21" s="298">
        <v>20.6</v>
      </c>
      <c r="CJ21" s="262">
        <v>6</v>
      </c>
      <c r="CK21" s="269">
        <v>6</v>
      </c>
      <c r="CL21" s="269">
        <v>2</v>
      </c>
      <c r="CM21" s="298">
        <v>14.42</v>
      </c>
      <c r="CN21" s="269">
        <v>4.5</v>
      </c>
      <c r="CO21" s="74">
        <f t="shared" si="21"/>
        <v>47.2</v>
      </c>
      <c r="CP21" s="74">
        <f t="shared" si="22"/>
        <v>14.5</v>
      </c>
      <c r="CQ21" s="300">
        <v>247.40600000000001</v>
      </c>
      <c r="CR21" s="300"/>
      <c r="CS21" s="300"/>
      <c r="CT21" s="274"/>
      <c r="CU21" s="355">
        <v>18.556701030927837</v>
      </c>
      <c r="CV21" s="172"/>
      <c r="CW21" s="301">
        <v>63.814432989690722</v>
      </c>
      <c r="CX21" s="274"/>
      <c r="CY21" s="274"/>
      <c r="CZ21" s="274"/>
      <c r="DA21" s="278">
        <f t="shared" si="23"/>
        <v>329.77713402061858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41.1</v>
      </c>
      <c r="DL21" s="345">
        <v>13.7</v>
      </c>
      <c r="DM21" s="371">
        <v>41.1</v>
      </c>
      <c r="DN21" s="371">
        <v>13.7</v>
      </c>
      <c r="DO21" s="345">
        <v>39.869999999999997</v>
      </c>
      <c r="DP21" s="345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39.17</v>
      </c>
      <c r="EH21" s="383">
        <v>9.7925000000000004</v>
      </c>
      <c r="EI21" s="87">
        <v>51.55</v>
      </c>
      <c r="EJ21" s="87">
        <v>12.887499999999999</v>
      </c>
      <c r="EK21" s="74">
        <v>128.87</v>
      </c>
      <c r="EL21" s="279">
        <v>32.217500000000001</v>
      </c>
      <c r="EM21" s="267">
        <v>103.09</v>
      </c>
      <c r="EN21" s="267">
        <v>25.772500000000001</v>
      </c>
      <c r="EO21" s="267">
        <v>103.09278350515464</v>
      </c>
      <c r="EP21" s="267">
        <v>25.773195876288661</v>
      </c>
      <c r="EQ21" s="74">
        <f t="shared" si="28"/>
        <v>425.77278350515462</v>
      </c>
      <c r="ER21" s="74">
        <f t="shared" si="29"/>
        <v>54.897500000000001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53">
        <v>21</v>
      </c>
      <c r="FB21" s="268">
        <v>0</v>
      </c>
      <c r="FC21" s="106">
        <v>22</v>
      </c>
      <c r="FD21" s="264">
        <v>0</v>
      </c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8">
        <v>400</v>
      </c>
      <c r="HR21" s="67"/>
      <c r="HS21" s="298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3">
        <v>6</v>
      </c>
      <c r="HZ21" s="303">
        <v>1.5</v>
      </c>
      <c r="IA21" s="89"/>
      <c r="IB21" s="87">
        <v>0</v>
      </c>
      <c r="IC21" s="172">
        <v>8</v>
      </c>
      <c r="ID21" s="269">
        <v>2</v>
      </c>
      <c r="IE21" s="184"/>
      <c r="IF21" s="184"/>
      <c r="IG21" s="74">
        <f t="shared" si="40"/>
        <v>14</v>
      </c>
      <c r="IH21" s="74">
        <f t="shared" si="41"/>
        <v>3.5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/>
      <c r="JD21" s="67"/>
      <c r="JE21" s="347">
        <v>10.31</v>
      </c>
      <c r="JF21" s="347">
        <v>0</v>
      </c>
      <c r="JG21" s="74">
        <f t="shared" si="42"/>
        <v>10.31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/>
      <c r="JP21" s="269"/>
      <c r="JQ21" s="298">
        <v>47.42</v>
      </c>
      <c r="JR21" s="269">
        <v>10</v>
      </c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7">
        <v>0</v>
      </c>
      <c r="LO21" s="75">
        <v>6.5750000000000002</v>
      </c>
      <c r="LP21" s="369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70">
        <v>0</v>
      </c>
      <c r="MN21" s="370">
        <v>0</v>
      </c>
      <c r="MO21" s="370">
        <v>0</v>
      </c>
      <c r="MP21" s="370">
        <v>0</v>
      </c>
      <c r="MQ21" s="70">
        <f t="shared" si="61"/>
        <v>0</v>
      </c>
      <c r="MR21" s="70">
        <f t="shared" si="62"/>
        <v>0</v>
      </c>
      <c r="MS21" s="70">
        <v>13.5</v>
      </c>
      <c r="MT21" s="70">
        <v>4.7</v>
      </c>
      <c r="MU21" s="70">
        <f t="shared" si="63"/>
        <v>13.5</v>
      </c>
      <c r="MV21" s="70">
        <f t="shared" si="64"/>
        <v>4.7</v>
      </c>
      <c r="MW21" s="70"/>
      <c r="MX21" s="70"/>
      <c r="MY21" s="70">
        <f t="shared" si="65"/>
        <v>0</v>
      </c>
      <c r="MZ21" s="70">
        <f t="shared" si="66"/>
        <v>0</v>
      </c>
      <c r="NA21" s="305"/>
      <c r="NB21" s="344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407">
        <v>0</v>
      </c>
      <c r="OP21" s="270"/>
      <c r="OQ21" s="407">
        <v>0</v>
      </c>
      <c r="OR21" s="270"/>
      <c r="OS21" s="407">
        <v>0</v>
      </c>
      <c r="OT21" s="270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/>
      <c r="R22" s="74"/>
      <c r="S22" s="263"/>
      <c r="T22" s="263"/>
      <c r="U22" s="74"/>
      <c r="V22" s="74"/>
      <c r="W22" s="74">
        <f t="shared" si="14"/>
        <v>0</v>
      </c>
      <c r="X22" s="74">
        <f t="shared" si="15"/>
        <v>0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49">
        <v>110</v>
      </c>
      <c r="AL22" s="350">
        <v>33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110</v>
      </c>
      <c r="AV22" s="70">
        <f t="shared" si="2"/>
        <v>33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57"/>
      <c r="BH22" s="358"/>
      <c r="BI22" s="357"/>
      <c r="BJ22" s="358"/>
      <c r="BK22" s="264"/>
      <c r="BL22" s="74"/>
      <c r="BM22" s="74"/>
      <c r="BN22" s="74"/>
      <c r="BO22" s="74"/>
      <c r="BP22" s="74"/>
      <c r="BQ22" s="74"/>
      <c r="BR22" s="74"/>
      <c r="BS22" s="263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>
        <v>6.18</v>
      </c>
      <c r="CH22" s="262">
        <v>2</v>
      </c>
      <c r="CI22" s="298">
        <v>20.6</v>
      </c>
      <c r="CJ22" s="262">
        <v>6</v>
      </c>
      <c r="CK22" s="269">
        <v>6</v>
      </c>
      <c r="CL22" s="269">
        <v>2</v>
      </c>
      <c r="CM22" s="298">
        <v>14.42</v>
      </c>
      <c r="CN22" s="269">
        <v>4.5</v>
      </c>
      <c r="CO22" s="74">
        <f t="shared" si="21"/>
        <v>47.2</v>
      </c>
      <c r="CP22" s="74">
        <f t="shared" si="22"/>
        <v>14.5</v>
      </c>
      <c r="CQ22" s="300">
        <v>247.40600000000001</v>
      </c>
      <c r="CR22" s="300"/>
      <c r="CS22" s="300"/>
      <c r="CT22" s="274"/>
      <c r="CU22" s="355">
        <v>18.556701030927837</v>
      </c>
      <c r="CV22" s="172"/>
      <c r="CW22" s="301">
        <v>63.814432989690722</v>
      </c>
      <c r="CX22" s="274"/>
      <c r="CY22" s="274"/>
      <c r="CZ22" s="274"/>
      <c r="DA22" s="278">
        <f t="shared" si="23"/>
        <v>329.77713402061858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41.1</v>
      </c>
      <c r="DL22" s="345">
        <v>13.7</v>
      </c>
      <c r="DM22" s="371">
        <v>41.1</v>
      </c>
      <c r="DN22" s="371">
        <v>13.7</v>
      </c>
      <c r="DO22" s="345">
        <v>39.869999999999997</v>
      </c>
      <c r="DP22" s="345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39.17</v>
      </c>
      <c r="EH22" s="383">
        <v>9.7925000000000004</v>
      </c>
      <c r="EI22" s="87">
        <v>51.55</v>
      </c>
      <c r="EJ22" s="87">
        <v>12.887499999999999</v>
      </c>
      <c r="EK22" s="74">
        <v>128.87</v>
      </c>
      <c r="EL22" s="279">
        <v>32.217500000000001</v>
      </c>
      <c r="EM22" s="267">
        <v>103.09</v>
      </c>
      <c r="EN22" s="267">
        <v>25.772500000000001</v>
      </c>
      <c r="EO22" s="267">
        <v>103.09278350515464</v>
      </c>
      <c r="EP22" s="267">
        <v>25.773195876288661</v>
      </c>
      <c r="EQ22" s="74">
        <f t="shared" si="28"/>
        <v>425.77278350515462</v>
      </c>
      <c r="ER22" s="74">
        <f t="shared" si="29"/>
        <v>54.897500000000001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53">
        <v>21</v>
      </c>
      <c r="FB22" s="268">
        <v>0</v>
      </c>
      <c r="FC22" s="106">
        <v>22</v>
      </c>
      <c r="FD22" s="264">
        <v>0</v>
      </c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8">
        <v>400</v>
      </c>
      <c r="HR22" s="67"/>
      <c r="HS22" s="298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3">
        <v>6</v>
      </c>
      <c r="HZ22" s="303">
        <v>1.5</v>
      </c>
      <c r="IA22" s="89"/>
      <c r="IB22" s="87">
        <v>0</v>
      </c>
      <c r="IC22" s="172">
        <v>8</v>
      </c>
      <c r="ID22" s="269">
        <v>2</v>
      </c>
      <c r="IE22" s="184"/>
      <c r="IF22" s="184"/>
      <c r="IG22" s="74">
        <f t="shared" si="40"/>
        <v>14</v>
      </c>
      <c r="IH22" s="74">
        <f t="shared" si="41"/>
        <v>3.5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/>
      <c r="JD22" s="67"/>
      <c r="JE22" s="347">
        <v>10.31</v>
      </c>
      <c r="JF22" s="347">
        <v>0</v>
      </c>
      <c r="JG22" s="74">
        <f t="shared" si="42"/>
        <v>10.31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/>
      <c r="JP22" s="269"/>
      <c r="JQ22" s="298">
        <v>47.42</v>
      </c>
      <c r="JR22" s="269">
        <v>10</v>
      </c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7">
        <v>0</v>
      </c>
      <c r="LO22" s="75">
        <v>6.5750000000000002</v>
      </c>
      <c r="LP22" s="369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70">
        <v>0</v>
      </c>
      <c r="MN22" s="370">
        <v>0</v>
      </c>
      <c r="MO22" s="370">
        <v>0</v>
      </c>
      <c r="MP22" s="370">
        <v>0</v>
      </c>
      <c r="MQ22" s="70">
        <f t="shared" si="61"/>
        <v>0</v>
      </c>
      <c r="MR22" s="70">
        <f t="shared" si="62"/>
        <v>0</v>
      </c>
      <c r="MS22" s="70">
        <v>13.5</v>
      </c>
      <c r="MT22" s="70">
        <v>4.7</v>
      </c>
      <c r="MU22" s="70">
        <f t="shared" si="63"/>
        <v>13.5</v>
      </c>
      <c r="MV22" s="70">
        <f t="shared" si="64"/>
        <v>4.7</v>
      </c>
      <c r="MW22" s="70"/>
      <c r="MX22" s="70"/>
      <c r="MY22" s="70">
        <f t="shared" si="65"/>
        <v>0</v>
      </c>
      <c r="MZ22" s="70">
        <f t="shared" si="66"/>
        <v>0</v>
      </c>
      <c r="NA22" s="305"/>
      <c r="NB22" s="344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407">
        <v>0</v>
      </c>
      <c r="OP22" s="270"/>
      <c r="OQ22" s="407">
        <v>0</v>
      </c>
      <c r="OR22" s="270"/>
      <c r="OS22" s="407">
        <v>0</v>
      </c>
      <c r="OT22" s="270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/>
      <c r="R23" s="74"/>
      <c r="S23" s="263"/>
      <c r="T23" s="263"/>
      <c r="U23" s="74"/>
      <c r="V23" s="74"/>
      <c r="W23" s="74">
        <f t="shared" si="14"/>
        <v>0</v>
      </c>
      <c r="X23" s="74">
        <f t="shared" si="15"/>
        <v>0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49">
        <v>110</v>
      </c>
      <c r="AL23" s="350">
        <v>33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110</v>
      </c>
      <c r="AV23" s="70">
        <f t="shared" si="2"/>
        <v>33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57"/>
      <c r="BH23" s="358"/>
      <c r="BI23" s="357"/>
      <c r="BJ23" s="358"/>
      <c r="BK23" s="264"/>
      <c r="BL23" s="74"/>
      <c r="BM23" s="74"/>
      <c r="BN23" s="74"/>
      <c r="BO23" s="74"/>
      <c r="BP23" s="74"/>
      <c r="BQ23" s="74"/>
      <c r="BR23" s="74"/>
      <c r="BS23" s="263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>
        <v>6.18</v>
      </c>
      <c r="CH23" s="262">
        <v>2</v>
      </c>
      <c r="CI23" s="298">
        <v>20.6</v>
      </c>
      <c r="CJ23" s="262">
        <v>6</v>
      </c>
      <c r="CK23" s="269">
        <v>6</v>
      </c>
      <c r="CL23" s="269">
        <v>2</v>
      </c>
      <c r="CM23" s="298">
        <v>14.42</v>
      </c>
      <c r="CN23" s="269">
        <v>4.5</v>
      </c>
      <c r="CO23" s="74">
        <f t="shared" si="21"/>
        <v>47.2</v>
      </c>
      <c r="CP23" s="74">
        <f t="shared" si="22"/>
        <v>14.5</v>
      </c>
      <c r="CQ23" s="300">
        <v>247.40600000000001</v>
      </c>
      <c r="CR23" s="300"/>
      <c r="CS23" s="300"/>
      <c r="CT23" s="274"/>
      <c r="CU23" s="355">
        <v>18.556701030927837</v>
      </c>
      <c r="CV23" s="172"/>
      <c r="CW23" s="301">
        <v>63.814432989690722</v>
      </c>
      <c r="CX23" s="274"/>
      <c r="CY23" s="274"/>
      <c r="CZ23" s="274"/>
      <c r="DA23" s="278">
        <f t="shared" si="23"/>
        <v>329.77713402061858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41.1</v>
      </c>
      <c r="DL23" s="345">
        <v>13.7</v>
      </c>
      <c r="DM23" s="371">
        <v>41.1</v>
      </c>
      <c r="DN23" s="371">
        <v>13.7</v>
      </c>
      <c r="DO23" s="345">
        <v>39.869999999999997</v>
      </c>
      <c r="DP23" s="345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39.17</v>
      </c>
      <c r="EH23" s="383">
        <v>9.7925000000000004</v>
      </c>
      <c r="EI23" s="87">
        <v>51.55</v>
      </c>
      <c r="EJ23" s="87">
        <v>12.887499999999999</v>
      </c>
      <c r="EK23" s="74">
        <v>128.87</v>
      </c>
      <c r="EL23" s="279">
        <v>32.217500000000001</v>
      </c>
      <c r="EM23" s="267">
        <v>103.09</v>
      </c>
      <c r="EN23" s="267">
        <v>25.772500000000001</v>
      </c>
      <c r="EO23" s="267">
        <v>103.09278350515464</v>
      </c>
      <c r="EP23" s="267">
        <v>25.773195876288661</v>
      </c>
      <c r="EQ23" s="74">
        <f t="shared" si="28"/>
        <v>425.77278350515462</v>
      </c>
      <c r="ER23" s="74">
        <f t="shared" si="29"/>
        <v>54.897500000000001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53">
        <v>21</v>
      </c>
      <c r="FB23" s="268">
        <v>0</v>
      </c>
      <c r="FC23" s="106">
        <v>22</v>
      </c>
      <c r="FD23" s="264">
        <v>0</v>
      </c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8">
        <v>400</v>
      </c>
      <c r="HR23" s="67"/>
      <c r="HS23" s="298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>
        <v>6</v>
      </c>
      <c r="HZ23" s="288">
        <v>1.5</v>
      </c>
      <c r="IA23" s="89"/>
      <c r="IB23" s="87">
        <v>0</v>
      </c>
      <c r="IC23" s="172">
        <v>8</v>
      </c>
      <c r="ID23" s="269">
        <v>2</v>
      </c>
      <c r="IE23" s="184"/>
      <c r="IF23" s="184"/>
      <c r="IG23" s="74">
        <f t="shared" si="40"/>
        <v>14</v>
      </c>
      <c r="IH23" s="74">
        <f t="shared" si="41"/>
        <v>3.5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/>
      <c r="JD23" s="67"/>
      <c r="JE23" s="347">
        <v>10.31</v>
      </c>
      <c r="JF23" s="347">
        <v>0</v>
      </c>
      <c r="JG23" s="74">
        <f t="shared" si="42"/>
        <v>10.31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/>
      <c r="JP23" s="269"/>
      <c r="JQ23" s="298">
        <v>47.42</v>
      </c>
      <c r="JR23" s="269">
        <v>10</v>
      </c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7">
        <v>0</v>
      </c>
      <c r="LO23" s="75">
        <v>6.5750000000000002</v>
      </c>
      <c r="LP23" s="369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70">
        <v>0</v>
      </c>
      <c r="MN23" s="370">
        <v>0</v>
      </c>
      <c r="MO23" s="370">
        <v>0</v>
      </c>
      <c r="MP23" s="370">
        <v>0</v>
      </c>
      <c r="MQ23" s="70">
        <f t="shared" si="61"/>
        <v>0</v>
      </c>
      <c r="MR23" s="70">
        <f t="shared" si="62"/>
        <v>0</v>
      </c>
      <c r="MS23" s="70">
        <v>13.5</v>
      </c>
      <c r="MT23" s="70">
        <v>4.7</v>
      </c>
      <c r="MU23" s="70">
        <f t="shared" si="63"/>
        <v>13.5</v>
      </c>
      <c r="MV23" s="70">
        <f t="shared" si="64"/>
        <v>4.7</v>
      </c>
      <c r="MW23" s="70"/>
      <c r="MX23" s="70"/>
      <c r="MY23" s="70">
        <f t="shared" si="65"/>
        <v>0</v>
      </c>
      <c r="MZ23" s="70">
        <f t="shared" si="66"/>
        <v>0</v>
      </c>
      <c r="NA23" s="305"/>
      <c r="NB23" s="344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407">
        <v>0</v>
      </c>
      <c r="OP23" s="270"/>
      <c r="OQ23" s="407">
        <v>0</v>
      </c>
      <c r="OR23" s="270"/>
      <c r="OS23" s="407">
        <v>0</v>
      </c>
      <c r="OT23" s="270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/>
      <c r="R24" s="74"/>
      <c r="S24" s="263"/>
      <c r="T24" s="263"/>
      <c r="U24" s="74"/>
      <c r="V24" s="74"/>
      <c r="W24" s="74">
        <f t="shared" si="14"/>
        <v>0</v>
      </c>
      <c r="X24" s="74">
        <f t="shared" si="15"/>
        <v>0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49">
        <v>110</v>
      </c>
      <c r="AL24" s="350">
        <v>33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110</v>
      </c>
      <c r="AV24" s="70">
        <f t="shared" si="2"/>
        <v>33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57"/>
      <c r="BH24" s="358"/>
      <c r="BI24" s="357"/>
      <c r="BJ24" s="358"/>
      <c r="BK24" s="264"/>
      <c r="BL24" s="74"/>
      <c r="BM24" s="74"/>
      <c r="BN24" s="74"/>
      <c r="BO24" s="74"/>
      <c r="BP24" s="74"/>
      <c r="BQ24" s="74"/>
      <c r="BR24" s="74"/>
      <c r="BS24" s="263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>
        <v>6.18</v>
      </c>
      <c r="CH24" s="262">
        <v>2</v>
      </c>
      <c r="CI24" s="298">
        <v>20.6</v>
      </c>
      <c r="CJ24" s="262">
        <v>6</v>
      </c>
      <c r="CK24" s="269">
        <v>6</v>
      </c>
      <c r="CL24" s="269">
        <v>2</v>
      </c>
      <c r="CM24" s="298">
        <v>14.42</v>
      </c>
      <c r="CN24" s="269">
        <v>4.5</v>
      </c>
      <c r="CO24" s="74">
        <f t="shared" si="21"/>
        <v>47.2</v>
      </c>
      <c r="CP24" s="74">
        <f t="shared" si="22"/>
        <v>14.5</v>
      </c>
      <c r="CQ24" s="300">
        <v>247.40600000000001</v>
      </c>
      <c r="CR24" s="300"/>
      <c r="CS24" s="300"/>
      <c r="CT24" s="274"/>
      <c r="CU24" s="355">
        <v>18.556701030927837</v>
      </c>
      <c r="CV24" s="172"/>
      <c r="CW24" s="301">
        <v>63.814432989690722</v>
      </c>
      <c r="CX24" s="274"/>
      <c r="CY24" s="274"/>
      <c r="CZ24" s="274"/>
      <c r="DA24" s="278">
        <f t="shared" si="23"/>
        <v>329.77713402061858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41.1</v>
      </c>
      <c r="DL24" s="345">
        <v>13.7</v>
      </c>
      <c r="DM24" s="371">
        <v>41.1</v>
      </c>
      <c r="DN24" s="371">
        <v>13.7</v>
      </c>
      <c r="DO24" s="345">
        <v>39.869999999999997</v>
      </c>
      <c r="DP24" s="345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39.17</v>
      </c>
      <c r="EH24" s="383">
        <v>9.7925000000000004</v>
      </c>
      <c r="EI24" s="87">
        <v>51.55</v>
      </c>
      <c r="EJ24" s="87">
        <v>12.887499999999999</v>
      </c>
      <c r="EK24" s="74">
        <v>128.87</v>
      </c>
      <c r="EL24" s="279">
        <v>32.217500000000001</v>
      </c>
      <c r="EM24" s="267">
        <v>103.09</v>
      </c>
      <c r="EN24" s="267">
        <v>25.772500000000001</v>
      </c>
      <c r="EO24" s="267">
        <v>103.09278350515464</v>
      </c>
      <c r="EP24" s="267">
        <v>25.773195876288661</v>
      </c>
      <c r="EQ24" s="74">
        <f t="shared" si="28"/>
        <v>425.77278350515462</v>
      </c>
      <c r="ER24" s="74">
        <f t="shared" si="29"/>
        <v>54.897500000000001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53">
        <v>21</v>
      </c>
      <c r="FB24" s="268">
        <v>0</v>
      </c>
      <c r="FC24" s="106">
        <v>22</v>
      </c>
      <c r="FD24" s="264">
        <v>0</v>
      </c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8">
        <v>400</v>
      </c>
      <c r="HR24" s="67"/>
      <c r="HS24" s="298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3">
        <v>6</v>
      </c>
      <c r="HZ24" s="303">
        <v>1.5</v>
      </c>
      <c r="IA24" s="89"/>
      <c r="IB24" s="87">
        <v>0</v>
      </c>
      <c r="IC24" s="172">
        <v>8</v>
      </c>
      <c r="ID24" s="269">
        <v>2</v>
      </c>
      <c r="IE24" s="184"/>
      <c r="IF24" s="184"/>
      <c r="IG24" s="74">
        <f t="shared" si="40"/>
        <v>14</v>
      </c>
      <c r="IH24" s="74">
        <f t="shared" si="41"/>
        <v>3.5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/>
      <c r="JD24" s="67"/>
      <c r="JE24" s="347">
        <v>10.31</v>
      </c>
      <c r="JF24" s="347">
        <v>0</v>
      </c>
      <c r="JG24" s="74">
        <f t="shared" si="42"/>
        <v>10.31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/>
      <c r="JP24" s="269"/>
      <c r="JQ24" s="298">
        <v>47.42</v>
      </c>
      <c r="JR24" s="269">
        <v>10</v>
      </c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7">
        <v>0</v>
      </c>
      <c r="LO24" s="75">
        <v>6.5750000000000002</v>
      </c>
      <c r="LP24" s="369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70">
        <v>0</v>
      </c>
      <c r="MN24" s="370">
        <v>0</v>
      </c>
      <c r="MO24" s="370">
        <v>0</v>
      </c>
      <c r="MP24" s="370">
        <v>0</v>
      </c>
      <c r="MQ24" s="70">
        <f t="shared" si="61"/>
        <v>0</v>
      </c>
      <c r="MR24" s="70">
        <f t="shared" si="62"/>
        <v>0</v>
      </c>
      <c r="MS24" s="70">
        <v>13.5</v>
      </c>
      <c r="MT24" s="70">
        <v>4.7</v>
      </c>
      <c r="MU24" s="70">
        <f t="shared" si="63"/>
        <v>13.5</v>
      </c>
      <c r="MV24" s="70">
        <f t="shared" si="64"/>
        <v>4.7</v>
      </c>
      <c r="MW24" s="70"/>
      <c r="MX24" s="70"/>
      <c r="MY24" s="70">
        <f t="shared" si="65"/>
        <v>0</v>
      </c>
      <c r="MZ24" s="70">
        <f t="shared" si="66"/>
        <v>0</v>
      </c>
      <c r="NA24" s="305"/>
      <c r="NB24" s="344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407">
        <v>0</v>
      </c>
      <c r="OP24" s="270"/>
      <c r="OQ24" s="407">
        <v>0</v>
      </c>
      <c r="OR24" s="270"/>
      <c r="OS24" s="407">
        <v>0</v>
      </c>
      <c r="OT24" s="270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/>
      <c r="R25" s="74"/>
      <c r="S25" s="263"/>
      <c r="T25" s="263"/>
      <c r="U25" s="74"/>
      <c r="V25" s="74"/>
      <c r="W25" s="74">
        <f t="shared" si="14"/>
        <v>0</v>
      </c>
      <c r="X25" s="74">
        <f t="shared" si="15"/>
        <v>0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49">
        <v>110</v>
      </c>
      <c r="AL25" s="350">
        <v>33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110</v>
      </c>
      <c r="AV25" s="70">
        <f t="shared" si="2"/>
        <v>33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57"/>
      <c r="BH25" s="358"/>
      <c r="BI25" s="357"/>
      <c r="BJ25" s="358"/>
      <c r="BK25" s="264"/>
      <c r="BL25" s="74"/>
      <c r="BM25" s="74"/>
      <c r="BN25" s="74"/>
      <c r="BO25" s="74"/>
      <c r="BP25" s="74"/>
      <c r="BQ25" s="74"/>
      <c r="BR25" s="74"/>
      <c r="BS25" s="263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>
        <v>6.18</v>
      </c>
      <c r="CH25" s="262">
        <v>2</v>
      </c>
      <c r="CI25" s="298">
        <v>20.6</v>
      </c>
      <c r="CJ25" s="262">
        <v>6</v>
      </c>
      <c r="CK25" s="269">
        <v>6</v>
      </c>
      <c r="CL25" s="269">
        <v>2</v>
      </c>
      <c r="CM25" s="298">
        <v>14.42</v>
      </c>
      <c r="CN25" s="269">
        <v>4.5</v>
      </c>
      <c r="CO25" s="74">
        <f t="shared" si="21"/>
        <v>47.2</v>
      </c>
      <c r="CP25" s="74">
        <f t="shared" si="22"/>
        <v>14.5</v>
      </c>
      <c r="CQ25" s="300">
        <v>247.40600000000001</v>
      </c>
      <c r="CR25" s="300"/>
      <c r="CS25" s="300"/>
      <c r="CT25" s="274"/>
      <c r="CU25" s="355">
        <v>18.556701030927837</v>
      </c>
      <c r="CV25" s="172"/>
      <c r="CW25" s="301">
        <v>63.814432989690722</v>
      </c>
      <c r="CX25" s="274"/>
      <c r="CY25" s="274"/>
      <c r="CZ25" s="274"/>
      <c r="DA25" s="278">
        <f t="shared" si="23"/>
        <v>329.77713402061858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41.1</v>
      </c>
      <c r="DL25" s="345">
        <v>13.7</v>
      </c>
      <c r="DM25" s="371">
        <v>41.1</v>
      </c>
      <c r="DN25" s="371">
        <v>13.7</v>
      </c>
      <c r="DO25" s="345">
        <v>39.869999999999997</v>
      </c>
      <c r="DP25" s="345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39.17</v>
      </c>
      <c r="EH25" s="383">
        <v>9.7925000000000004</v>
      </c>
      <c r="EI25" s="87">
        <v>51.55</v>
      </c>
      <c r="EJ25" s="87">
        <v>12.887499999999999</v>
      </c>
      <c r="EK25" s="74">
        <v>128.87</v>
      </c>
      <c r="EL25" s="279">
        <v>32.217500000000001</v>
      </c>
      <c r="EM25" s="267">
        <v>103.09</v>
      </c>
      <c r="EN25" s="267">
        <v>25.772500000000001</v>
      </c>
      <c r="EO25" s="267">
        <v>103.09278350515464</v>
      </c>
      <c r="EP25" s="267">
        <v>25.773195876288661</v>
      </c>
      <c r="EQ25" s="74">
        <f t="shared" si="28"/>
        <v>425.77278350515462</v>
      </c>
      <c r="ER25" s="74">
        <f t="shared" si="29"/>
        <v>54.897500000000001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53">
        <v>21</v>
      </c>
      <c r="FB25" s="268">
        <v>0</v>
      </c>
      <c r="FC25" s="106">
        <v>22</v>
      </c>
      <c r="FD25" s="264">
        <v>0</v>
      </c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8">
        <v>400</v>
      </c>
      <c r="HR25" s="67"/>
      <c r="HS25" s="298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3">
        <v>6</v>
      </c>
      <c r="HZ25" s="303">
        <v>1.5</v>
      </c>
      <c r="IA25" s="89"/>
      <c r="IB25" s="87">
        <v>0</v>
      </c>
      <c r="IC25" s="172">
        <v>8</v>
      </c>
      <c r="ID25" s="269">
        <v>2</v>
      </c>
      <c r="IE25" s="184"/>
      <c r="IF25" s="184"/>
      <c r="IG25" s="74">
        <f t="shared" si="40"/>
        <v>14</v>
      </c>
      <c r="IH25" s="74">
        <f t="shared" si="41"/>
        <v>3.5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/>
      <c r="JD25" s="67"/>
      <c r="JE25" s="347">
        <v>10.31</v>
      </c>
      <c r="JF25" s="347">
        <v>0</v>
      </c>
      <c r="JG25" s="74">
        <f t="shared" si="42"/>
        <v>10.31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/>
      <c r="JP25" s="269"/>
      <c r="JQ25" s="298">
        <v>47.42</v>
      </c>
      <c r="JR25" s="269">
        <v>10</v>
      </c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7">
        <v>0</v>
      </c>
      <c r="LO25" s="75">
        <v>6.5750000000000002</v>
      </c>
      <c r="LP25" s="369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70">
        <v>0</v>
      </c>
      <c r="MN25" s="370">
        <v>0</v>
      </c>
      <c r="MO25" s="370">
        <v>0</v>
      </c>
      <c r="MP25" s="370">
        <v>0</v>
      </c>
      <c r="MQ25" s="70">
        <f t="shared" si="61"/>
        <v>0</v>
      </c>
      <c r="MR25" s="70">
        <f t="shared" si="62"/>
        <v>0</v>
      </c>
      <c r="MS25" s="70">
        <v>13.5</v>
      </c>
      <c r="MT25" s="70">
        <v>4.7</v>
      </c>
      <c r="MU25" s="70">
        <f t="shared" si="63"/>
        <v>13.5</v>
      </c>
      <c r="MV25" s="70">
        <f t="shared" si="64"/>
        <v>4.7</v>
      </c>
      <c r="MW25" s="70"/>
      <c r="MX25" s="70"/>
      <c r="MY25" s="70">
        <f t="shared" si="65"/>
        <v>0</v>
      </c>
      <c r="MZ25" s="70">
        <f t="shared" si="66"/>
        <v>0</v>
      </c>
      <c r="NA25" s="305"/>
      <c r="NB25" s="344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407">
        <v>0</v>
      </c>
      <c r="OP25" s="270"/>
      <c r="OQ25" s="407">
        <v>0</v>
      </c>
      <c r="OR25" s="270"/>
      <c r="OS25" s="407">
        <v>0</v>
      </c>
      <c r="OT25" s="270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/>
      <c r="R26" s="74"/>
      <c r="S26" s="263"/>
      <c r="T26" s="263"/>
      <c r="U26" s="74"/>
      <c r="V26" s="74"/>
      <c r="W26" s="74">
        <f t="shared" si="14"/>
        <v>0</v>
      </c>
      <c r="X26" s="74">
        <f t="shared" si="15"/>
        <v>0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49">
        <v>110</v>
      </c>
      <c r="AL26" s="350">
        <v>33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110</v>
      </c>
      <c r="AV26" s="70">
        <f t="shared" si="2"/>
        <v>33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57"/>
      <c r="BH26" s="358"/>
      <c r="BI26" s="357"/>
      <c r="BJ26" s="358"/>
      <c r="BK26" s="264"/>
      <c r="BL26" s="74"/>
      <c r="BM26" s="74"/>
      <c r="BN26" s="74"/>
      <c r="BO26" s="74"/>
      <c r="BP26" s="74"/>
      <c r="BQ26" s="74"/>
      <c r="BR26" s="74"/>
      <c r="BS26" s="263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>
        <v>6.18</v>
      </c>
      <c r="CH26" s="262">
        <v>2</v>
      </c>
      <c r="CI26" s="298">
        <v>20.6</v>
      </c>
      <c r="CJ26" s="262">
        <v>6</v>
      </c>
      <c r="CK26" s="269">
        <v>6</v>
      </c>
      <c r="CL26" s="269">
        <v>2</v>
      </c>
      <c r="CM26" s="298">
        <v>14.42</v>
      </c>
      <c r="CN26" s="269">
        <v>4.5</v>
      </c>
      <c r="CO26" s="74">
        <f t="shared" si="21"/>
        <v>47.2</v>
      </c>
      <c r="CP26" s="74">
        <f t="shared" si="22"/>
        <v>14.5</v>
      </c>
      <c r="CQ26" s="300">
        <v>247.40600000000001</v>
      </c>
      <c r="CR26" s="300"/>
      <c r="CS26" s="300"/>
      <c r="CT26" s="274"/>
      <c r="CU26" s="355">
        <v>18.556701030927837</v>
      </c>
      <c r="CV26" s="172"/>
      <c r="CW26" s="301">
        <v>63.814432989690722</v>
      </c>
      <c r="CX26" s="274"/>
      <c r="CY26" s="274"/>
      <c r="CZ26" s="274"/>
      <c r="DA26" s="278">
        <f t="shared" si="23"/>
        <v>329.77713402061858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41.1</v>
      </c>
      <c r="DL26" s="345">
        <v>13.7</v>
      </c>
      <c r="DM26" s="371">
        <v>41.1</v>
      </c>
      <c r="DN26" s="371">
        <v>13.7</v>
      </c>
      <c r="DO26" s="345">
        <v>39.869999999999997</v>
      </c>
      <c r="DP26" s="345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39.17</v>
      </c>
      <c r="EH26" s="383">
        <v>9.7925000000000004</v>
      </c>
      <c r="EI26" s="87">
        <v>51.55</v>
      </c>
      <c r="EJ26" s="87">
        <v>12.887499999999999</v>
      </c>
      <c r="EK26" s="74">
        <v>128.87</v>
      </c>
      <c r="EL26" s="279">
        <v>32.217500000000001</v>
      </c>
      <c r="EM26" s="267">
        <v>103.09</v>
      </c>
      <c r="EN26" s="267">
        <v>25.772500000000001</v>
      </c>
      <c r="EO26" s="267">
        <v>103.09278350515464</v>
      </c>
      <c r="EP26" s="267">
        <v>25.773195876288661</v>
      </c>
      <c r="EQ26" s="74">
        <f t="shared" si="28"/>
        <v>425.77278350515462</v>
      </c>
      <c r="ER26" s="74">
        <f t="shared" si="29"/>
        <v>54.897500000000001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53">
        <v>21</v>
      </c>
      <c r="FB26" s="268">
        <v>0</v>
      </c>
      <c r="FC26" s="106">
        <v>22</v>
      </c>
      <c r="FD26" s="264">
        <v>0</v>
      </c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8">
        <v>400</v>
      </c>
      <c r="HR26" s="67"/>
      <c r="HS26" s="298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3">
        <v>6</v>
      </c>
      <c r="HZ26" s="303">
        <v>1.5</v>
      </c>
      <c r="IA26" s="89"/>
      <c r="IB26" s="87">
        <v>0</v>
      </c>
      <c r="IC26" s="172">
        <v>8</v>
      </c>
      <c r="ID26" s="269">
        <v>2</v>
      </c>
      <c r="IE26" s="184"/>
      <c r="IF26" s="184"/>
      <c r="IG26" s="74">
        <f t="shared" si="40"/>
        <v>14</v>
      </c>
      <c r="IH26" s="74">
        <f t="shared" si="41"/>
        <v>3.5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/>
      <c r="JD26" s="67"/>
      <c r="JE26" s="347">
        <v>10.31</v>
      </c>
      <c r="JF26" s="347">
        <v>0</v>
      </c>
      <c r="JG26" s="74">
        <f t="shared" si="42"/>
        <v>10.31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/>
      <c r="JP26" s="269"/>
      <c r="JQ26" s="298">
        <v>47.42</v>
      </c>
      <c r="JR26" s="269">
        <v>10</v>
      </c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7">
        <v>0</v>
      </c>
      <c r="LO26" s="75">
        <v>6.5750000000000002</v>
      </c>
      <c r="LP26" s="369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70">
        <v>0</v>
      </c>
      <c r="MN26" s="370">
        <v>0</v>
      </c>
      <c r="MO26" s="370">
        <v>0</v>
      </c>
      <c r="MP26" s="370">
        <v>0</v>
      </c>
      <c r="MQ26" s="70">
        <f t="shared" si="61"/>
        <v>0</v>
      </c>
      <c r="MR26" s="70">
        <f t="shared" si="62"/>
        <v>0</v>
      </c>
      <c r="MS26" s="70">
        <v>13.5</v>
      </c>
      <c r="MT26" s="70">
        <v>4.7</v>
      </c>
      <c r="MU26" s="70">
        <f t="shared" si="63"/>
        <v>13.5</v>
      </c>
      <c r="MV26" s="70">
        <f t="shared" si="64"/>
        <v>4.7</v>
      </c>
      <c r="MW26" s="70"/>
      <c r="MX26" s="70"/>
      <c r="MY26" s="70">
        <f t="shared" si="65"/>
        <v>0</v>
      </c>
      <c r="MZ26" s="70">
        <f t="shared" si="66"/>
        <v>0</v>
      </c>
      <c r="NA26" s="305"/>
      <c r="NB26" s="344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407">
        <v>0</v>
      </c>
      <c r="OP26" s="270"/>
      <c r="OQ26" s="407">
        <v>0</v>
      </c>
      <c r="OR26" s="270"/>
      <c r="OS26" s="407">
        <v>0</v>
      </c>
      <c r="OT26" s="270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/>
      <c r="R27" s="74"/>
      <c r="S27" s="263"/>
      <c r="T27" s="263"/>
      <c r="U27" s="74"/>
      <c r="V27" s="74"/>
      <c r="W27" s="74">
        <f t="shared" si="14"/>
        <v>0</v>
      </c>
      <c r="X27" s="74">
        <f t="shared" si="15"/>
        <v>0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49">
        <v>110</v>
      </c>
      <c r="AL27" s="350">
        <v>33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110</v>
      </c>
      <c r="AV27" s="70">
        <f t="shared" si="2"/>
        <v>33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57"/>
      <c r="BH27" s="358"/>
      <c r="BI27" s="357"/>
      <c r="BJ27" s="358"/>
      <c r="BK27" s="264"/>
      <c r="BL27" s="74"/>
      <c r="BM27" s="74"/>
      <c r="BN27" s="74"/>
      <c r="BO27" s="74"/>
      <c r="BP27" s="74"/>
      <c r="BQ27" s="74"/>
      <c r="BR27" s="74"/>
      <c r="BS27" s="263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>
        <v>6.18</v>
      </c>
      <c r="CH27" s="262">
        <v>2</v>
      </c>
      <c r="CI27" s="298">
        <v>20.6</v>
      </c>
      <c r="CJ27" s="262">
        <v>6</v>
      </c>
      <c r="CK27" s="269">
        <v>6</v>
      </c>
      <c r="CL27" s="269">
        <v>2</v>
      </c>
      <c r="CM27" s="298">
        <v>14.42</v>
      </c>
      <c r="CN27" s="269">
        <v>4.5</v>
      </c>
      <c r="CO27" s="74">
        <f t="shared" si="21"/>
        <v>47.2</v>
      </c>
      <c r="CP27" s="74">
        <f t="shared" si="22"/>
        <v>14.5</v>
      </c>
      <c r="CQ27" s="300">
        <v>247.40600000000001</v>
      </c>
      <c r="CR27" s="300"/>
      <c r="CS27" s="300"/>
      <c r="CT27" s="274"/>
      <c r="CU27" s="355">
        <v>18.556701030927837</v>
      </c>
      <c r="CV27" s="172"/>
      <c r="CW27" s="301">
        <v>63.814432989690722</v>
      </c>
      <c r="CX27" s="274"/>
      <c r="CY27" s="274"/>
      <c r="CZ27" s="274"/>
      <c r="DA27" s="278">
        <f t="shared" si="23"/>
        <v>329.77713402061858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41.1</v>
      </c>
      <c r="DL27" s="345">
        <v>13.7</v>
      </c>
      <c r="DM27" s="371">
        <v>41.1</v>
      </c>
      <c r="DN27" s="371">
        <v>13.7</v>
      </c>
      <c r="DO27" s="345">
        <v>39.869999999999997</v>
      </c>
      <c r="DP27" s="345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39.17</v>
      </c>
      <c r="EH27" s="383">
        <v>9.7925000000000004</v>
      </c>
      <c r="EI27" s="87">
        <v>51.55</v>
      </c>
      <c r="EJ27" s="87">
        <v>12.887499999999999</v>
      </c>
      <c r="EK27" s="74">
        <v>128.87</v>
      </c>
      <c r="EL27" s="279">
        <v>32.217500000000001</v>
      </c>
      <c r="EM27" s="267">
        <v>103.09</v>
      </c>
      <c r="EN27" s="267">
        <v>25.772500000000001</v>
      </c>
      <c r="EO27" s="267">
        <v>103.09278350515464</v>
      </c>
      <c r="EP27" s="267">
        <v>25.773195876288661</v>
      </c>
      <c r="EQ27" s="74">
        <f t="shared" si="28"/>
        <v>425.77278350515462</v>
      </c>
      <c r="ER27" s="74">
        <f t="shared" si="29"/>
        <v>54.897500000000001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53">
        <v>21</v>
      </c>
      <c r="FB27" s="268">
        <v>0</v>
      </c>
      <c r="FC27" s="106">
        <v>22</v>
      </c>
      <c r="FD27" s="264">
        <v>0</v>
      </c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8">
        <v>400</v>
      </c>
      <c r="HR27" s="67"/>
      <c r="HS27" s="298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3">
        <v>6</v>
      </c>
      <c r="HZ27" s="303">
        <v>1.5</v>
      </c>
      <c r="IA27" s="89"/>
      <c r="IB27" s="87">
        <v>0</v>
      </c>
      <c r="IC27" s="172">
        <v>8</v>
      </c>
      <c r="ID27" s="269">
        <v>2</v>
      </c>
      <c r="IE27" s="184"/>
      <c r="IF27" s="184"/>
      <c r="IG27" s="74">
        <f t="shared" si="40"/>
        <v>14</v>
      </c>
      <c r="IH27" s="74">
        <f t="shared" si="41"/>
        <v>3.5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/>
      <c r="JD27" s="67"/>
      <c r="JE27" s="347">
        <v>10.31</v>
      </c>
      <c r="JF27" s="347">
        <v>0</v>
      </c>
      <c r="JG27" s="74">
        <f t="shared" si="42"/>
        <v>10.31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/>
      <c r="JP27" s="269"/>
      <c r="JQ27" s="298">
        <v>47.42</v>
      </c>
      <c r="JR27" s="269">
        <v>10</v>
      </c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7">
        <v>0</v>
      </c>
      <c r="LO27" s="75">
        <v>6.5750000000000002</v>
      </c>
      <c r="LP27" s="369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70">
        <v>0</v>
      </c>
      <c r="MN27" s="370">
        <v>0</v>
      </c>
      <c r="MO27" s="370">
        <v>0</v>
      </c>
      <c r="MP27" s="370">
        <v>0</v>
      </c>
      <c r="MQ27" s="70">
        <f t="shared" si="61"/>
        <v>0</v>
      </c>
      <c r="MR27" s="70">
        <f t="shared" si="62"/>
        <v>0</v>
      </c>
      <c r="MS27" s="70">
        <v>13.5</v>
      </c>
      <c r="MT27" s="70">
        <v>4.7</v>
      </c>
      <c r="MU27" s="70">
        <f t="shared" si="63"/>
        <v>13.5</v>
      </c>
      <c r="MV27" s="70">
        <f t="shared" si="64"/>
        <v>4.7</v>
      </c>
      <c r="MW27" s="70"/>
      <c r="MX27" s="70"/>
      <c r="MY27" s="70">
        <f t="shared" si="65"/>
        <v>0</v>
      </c>
      <c r="MZ27" s="70">
        <f t="shared" si="66"/>
        <v>0</v>
      </c>
      <c r="NA27" s="305"/>
      <c r="NB27" s="344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407">
        <v>0</v>
      </c>
      <c r="OP27" s="270"/>
      <c r="OQ27" s="407">
        <v>0</v>
      </c>
      <c r="OR27" s="270"/>
      <c r="OS27" s="407">
        <v>0</v>
      </c>
      <c r="OT27" s="270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/>
      <c r="R28" s="74"/>
      <c r="S28" s="263"/>
      <c r="T28" s="263"/>
      <c r="U28" s="74"/>
      <c r="V28" s="74"/>
      <c r="W28" s="74">
        <f t="shared" si="14"/>
        <v>0</v>
      </c>
      <c r="X28" s="74">
        <f t="shared" si="15"/>
        <v>0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49">
        <v>110</v>
      </c>
      <c r="AL28" s="350">
        <v>33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110</v>
      </c>
      <c r="AV28" s="70">
        <f t="shared" si="2"/>
        <v>33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57"/>
      <c r="BH28" s="358"/>
      <c r="BI28" s="357"/>
      <c r="BJ28" s="358"/>
      <c r="BK28" s="264"/>
      <c r="BL28" s="74"/>
      <c r="BM28" s="74"/>
      <c r="BN28" s="74"/>
      <c r="BO28" s="74"/>
      <c r="BP28" s="74"/>
      <c r="BQ28" s="74"/>
      <c r="BR28" s="74"/>
      <c r="BS28" s="263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>
        <v>6.18</v>
      </c>
      <c r="CH28" s="262">
        <v>2</v>
      </c>
      <c r="CI28" s="298">
        <v>20.6</v>
      </c>
      <c r="CJ28" s="262">
        <v>6</v>
      </c>
      <c r="CK28" s="269">
        <v>6</v>
      </c>
      <c r="CL28" s="269">
        <v>2</v>
      </c>
      <c r="CM28" s="298">
        <v>14.42</v>
      </c>
      <c r="CN28" s="269">
        <v>4.5</v>
      </c>
      <c r="CO28" s="74">
        <f t="shared" si="21"/>
        <v>47.2</v>
      </c>
      <c r="CP28" s="74">
        <f t="shared" si="22"/>
        <v>14.5</v>
      </c>
      <c r="CQ28" s="300">
        <v>247.40600000000001</v>
      </c>
      <c r="CR28" s="300"/>
      <c r="CS28" s="300"/>
      <c r="CT28" s="274"/>
      <c r="CU28" s="355">
        <v>18.556701030927837</v>
      </c>
      <c r="CV28" s="172"/>
      <c r="CW28" s="301">
        <v>63.814432989690722</v>
      </c>
      <c r="CX28" s="274"/>
      <c r="CY28" s="274"/>
      <c r="CZ28" s="274"/>
      <c r="DA28" s="278">
        <f t="shared" si="23"/>
        <v>329.77713402061858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41.1</v>
      </c>
      <c r="DL28" s="345">
        <v>13.7</v>
      </c>
      <c r="DM28" s="371">
        <v>41.1</v>
      </c>
      <c r="DN28" s="371">
        <v>13.7</v>
      </c>
      <c r="DO28" s="345">
        <v>39.869999999999997</v>
      </c>
      <c r="DP28" s="345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39.17</v>
      </c>
      <c r="EH28" s="383">
        <v>9.7925000000000004</v>
      </c>
      <c r="EI28" s="87">
        <v>51.55</v>
      </c>
      <c r="EJ28" s="87">
        <v>12.887499999999999</v>
      </c>
      <c r="EK28" s="74">
        <v>128.87</v>
      </c>
      <c r="EL28" s="279">
        <v>32.217500000000001</v>
      </c>
      <c r="EM28" s="267">
        <v>103.09</v>
      </c>
      <c r="EN28" s="267">
        <v>25.772500000000001</v>
      </c>
      <c r="EO28" s="267">
        <v>103.09278350515464</v>
      </c>
      <c r="EP28" s="267">
        <v>25.773195876288661</v>
      </c>
      <c r="EQ28" s="74">
        <f t="shared" si="28"/>
        <v>425.77278350515462</v>
      </c>
      <c r="ER28" s="74">
        <f t="shared" si="29"/>
        <v>54.897500000000001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53">
        <v>21</v>
      </c>
      <c r="FB28" s="268">
        <v>0</v>
      </c>
      <c r="FC28" s="106">
        <v>22</v>
      </c>
      <c r="FD28" s="264">
        <v>0</v>
      </c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8">
        <v>400</v>
      </c>
      <c r="HR28" s="67"/>
      <c r="HS28" s="298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3">
        <v>6</v>
      </c>
      <c r="HZ28" s="303">
        <v>1.5</v>
      </c>
      <c r="IA28" s="89"/>
      <c r="IB28" s="87">
        <v>0</v>
      </c>
      <c r="IC28" s="172">
        <v>8</v>
      </c>
      <c r="ID28" s="269">
        <v>2</v>
      </c>
      <c r="IE28" s="184"/>
      <c r="IF28" s="184"/>
      <c r="IG28" s="74">
        <f t="shared" si="40"/>
        <v>14</v>
      </c>
      <c r="IH28" s="74">
        <f t="shared" si="41"/>
        <v>3.5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/>
      <c r="JD28" s="67"/>
      <c r="JE28" s="347">
        <v>10.31</v>
      </c>
      <c r="JF28" s="347">
        <v>0</v>
      </c>
      <c r="JG28" s="74">
        <f t="shared" si="42"/>
        <v>10.31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/>
      <c r="JP28" s="269"/>
      <c r="JQ28" s="298">
        <v>47.42</v>
      </c>
      <c r="JR28" s="269">
        <v>10</v>
      </c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7">
        <v>0</v>
      </c>
      <c r="LO28" s="75">
        <v>6.5750000000000002</v>
      </c>
      <c r="LP28" s="369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70">
        <v>0</v>
      </c>
      <c r="MN28" s="370">
        <v>0</v>
      </c>
      <c r="MO28" s="370">
        <v>0</v>
      </c>
      <c r="MP28" s="370">
        <v>0</v>
      </c>
      <c r="MQ28" s="70">
        <f t="shared" si="61"/>
        <v>0</v>
      </c>
      <c r="MR28" s="70">
        <f t="shared" si="62"/>
        <v>0</v>
      </c>
      <c r="MS28" s="70">
        <v>13.5</v>
      </c>
      <c r="MT28" s="70">
        <v>4.7</v>
      </c>
      <c r="MU28" s="70">
        <f t="shared" si="63"/>
        <v>13.5</v>
      </c>
      <c r="MV28" s="70">
        <f t="shared" si="64"/>
        <v>4.7</v>
      </c>
      <c r="MW28" s="70"/>
      <c r="MX28" s="70"/>
      <c r="MY28" s="70">
        <f t="shared" si="65"/>
        <v>0</v>
      </c>
      <c r="MZ28" s="70">
        <f t="shared" si="66"/>
        <v>0</v>
      </c>
      <c r="NA28" s="305"/>
      <c r="NB28" s="344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407">
        <v>0</v>
      </c>
      <c r="OP28" s="270"/>
      <c r="OQ28" s="407">
        <v>0</v>
      </c>
      <c r="OR28" s="270"/>
      <c r="OS28" s="407">
        <v>0</v>
      </c>
      <c r="OT28" s="270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/>
      <c r="R29" s="74"/>
      <c r="S29" s="263"/>
      <c r="T29" s="263"/>
      <c r="U29" s="74"/>
      <c r="V29" s="74"/>
      <c r="W29" s="74">
        <f t="shared" si="14"/>
        <v>0</v>
      </c>
      <c r="X29" s="74">
        <f t="shared" si="15"/>
        <v>0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49">
        <v>110</v>
      </c>
      <c r="AL29" s="350">
        <v>33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110</v>
      </c>
      <c r="AV29" s="70">
        <f t="shared" si="2"/>
        <v>33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57"/>
      <c r="BH29" s="358"/>
      <c r="BI29" s="357"/>
      <c r="BJ29" s="358"/>
      <c r="BK29" s="264"/>
      <c r="BL29" s="74"/>
      <c r="BM29" s="74"/>
      <c r="BN29" s="74"/>
      <c r="BO29" s="74"/>
      <c r="BP29" s="74"/>
      <c r="BQ29" s="74"/>
      <c r="BR29" s="74"/>
      <c r="BS29" s="263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>
        <v>6.18</v>
      </c>
      <c r="CH29" s="262">
        <v>2</v>
      </c>
      <c r="CI29" s="298">
        <v>20.6</v>
      </c>
      <c r="CJ29" s="262">
        <v>6</v>
      </c>
      <c r="CK29" s="269">
        <v>6</v>
      </c>
      <c r="CL29" s="269">
        <v>2</v>
      </c>
      <c r="CM29" s="298">
        <v>14.42</v>
      </c>
      <c r="CN29" s="269">
        <v>4.5</v>
      </c>
      <c r="CO29" s="74">
        <f t="shared" si="21"/>
        <v>47.2</v>
      </c>
      <c r="CP29" s="74">
        <f t="shared" si="22"/>
        <v>14.5</v>
      </c>
      <c r="CQ29" s="300">
        <v>247.40600000000001</v>
      </c>
      <c r="CR29" s="300"/>
      <c r="CS29" s="300"/>
      <c r="CT29" s="274"/>
      <c r="CU29" s="355">
        <v>18.556701030927837</v>
      </c>
      <c r="CV29" s="172"/>
      <c r="CW29" s="301">
        <v>63.814432989690722</v>
      </c>
      <c r="CX29" s="274"/>
      <c r="CY29" s="274"/>
      <c r="CZ29" s="274"/>
      <c r="DA29" s="278">
        <f t="shared" si="23"/>
        <v>329.77713402061858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41.1</v>
      </c>
      <c r="DL29" s="345">
        <v>13.7</v>
      </c>
      <c r="DM29" s="371">
        <v>41.1</v>
      </c>
      <c r="DN29" s="371">
        <v>13.7</v>
      </c>
      <c r="DO29" s="345">
        <v>39.869999999999997</v>
      </c>
      <c r="DP29" s="345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39.17</v>
      </c>
      <c r="EH29" s="383">
        <v>9.7925000000000004</v>
      </c>
      <c r="EI29" s="87">
        <v>51.55</v>
      </c>
      <c r="EJ29" s="87">
        <v>12.887499999999999</v>
      </c>
      <c r="EK29" s="74">
        <v>128.87</v>
      </c>
      <c r="EL29" s="279">
        <v>32.217500000000001</v>
      </c>
      <c r="EM29" s="267">
        <v>103.09</v>
      </c>
      <c r="EN29" s="267">
        <v>25.772500000000001</v>
      </c>
      <c r="EO29" s="267">
        <v>103.09278350515464</v>
      </c>
      <c r="EP29" s="267">
        <v>25.773195876288661</v>
      </c>
      <c r="EQ29" s="74">
        <f t="shared" si="28"/>
        <v>425.77278350515462</v>
      </c>
      <c r="ER29" s="74">
        <f t="shared" si="29"/>
        <v>54.897500000000001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53">
        <v>21</v>
      </c>
      <c r="FB29" s="268">
        <v>0</v>
      </c>
      <c r="FC29" s="106">
        <v>22</v>
      </c>
      <c r="FD29" s="264">
        <v>0</v>
      </c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8">
        <v>400</v>
      </c>
      <c r="HR29" s="67"/>
      <c r="HS29" s="298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3">
        <v>6</v>
      </c>
      <c r="HZ29" s="303">
        <v>1.5</v>
      </c>
      <c r="IA29" s="89"/>
      <c r="IB29" s="87">
        <v>0</v>
      </c>
      <c r="IC29" s="172">
        <v>8</v>
      </c>
      <c r="ID29" s="269">
        <v>2</v>
      </c>
      <c r="IE29" s="184"/>
      <c r="IF29" s="184"/>
      <c r="IG29" s="74">
        <f t="shared" si="40"/>
        <v>14</v>
      </c>
      <c r="IH29" s="74">
        <f t="shared" si="41"/>
        <v>3.5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/>
      <c r="JD29" s="67"/>
      <c r="JE29" s="347">
        <v>10.31</v>
      </c>
      <c r="JF29" s="347">
        <v>0</v>
      </c>
      <c r="JG29" s="74">
        <f t="shared" si="42"/>
        <v>10.31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/>
      <c r="JP29" s="269"/>
      <c r="JQ29" s="298">
        <v>47.42</v>
      </c>
      <c r="JR29" s="269">
        <v>10</v>
      </c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7">
        <v>0</v>
      </c>
      <c r="LO29" s="75">
        <v>6.5750000000000002</v>
      </c>
      <c r="LP29" s="369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70">
        <v>0</v>
      </c>
      <c r="MN29" s="370">
        <v>0</v>
      </c>
      <c r="MO29" s="370">
        <v>0</v>
      </c>
      <c r="MP29" s="370">
        <v>0</v>
      </c>
      <c r="MQ29" s="70">
        <f t="shared" si="61"/>
        <v>0</v>
      </c>
      <c r="MR29" s="70">
        <f t="shared" si="62"/>
        <v>0</v>
      </c>
      <c r="MS29" s="70">
        <v>13.5</v>
      </c>
      <c r="MT29" s="70">
        <v>4.7</v>
      </c>
      <c r="MU29" s="70">
        <f t="shared" si="63"/>
        <v>13.5</v>
      </c>
      <c r="MV29" s="70">
        <f t="shared" si="64"/>
        <v>4.7</v>
      </c>
      <c r="MW29" s="70"/>
      <c r="MX29" s="70"/>
      <c r="MY29" s="70">
        <f t="shared" si="65"/>
        <v>0</v>
      </c>
      <c r="MZ29" s="70">
        <f t="shared" si="66"/>
        <v>0</v>
      </c>
      <c r="NA29" s="305"/>
      <c r="NB29" s="344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407">
        <v>0</v>
      </c>
      <c r="OP29" s="270"/>
      <c r="OQ29" s="407">
        <v>0</v>
      </c>
      <c r="OR29" s="270"/>
      <c r="OS29" s="407">
        <v>0</v>
      </c>
      <c r="OT29" s="270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/>
      <c r="R30" s="74"/>
      <c r="S30" s="263"/>
      <c r="T30" s="263"/>
      <c r="U30" s="74"/>
      <c r="V30" s="74"/>
      <c r="W30" s="74">
        <f t="shared" si="14"/>
        <v>0</v>
      </c>
      <c r="X30" s="74">
        <f t="shared" si="15"/>
        <v>0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49">
        <v>110</v>
      </c>
      <c r="AL30" s="350">
        <v>33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110</v>
      </c>
      <c r="AV30" s="70">
        <f t="shared" si="2"/>
        <v>33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57"/>
      <c r="BH30" s="358"/>
      <c r="BI30" s="357"/>
      <c r="BJ30" s="358"/>
      <c r="BK30" s="264"/>
      <c r="BL30" s="74"/>
      <c r="BM30" s="74"/>
      <c r="BN30" s="74"/>
      <c r="BO30" s="74"/>
      <c r="BP30" s="74"/>
      <c r="BQ30" s="74"/>
      <c r="BR30" s="74"/>
      <c r="BS30" s="263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>
        <v>6.18</v>
      </c>
      <c r="CH30" s="262">
        <v>2</v>
      </c>
      <c r="CI30" s="298">
        <v>20.6</v>
      </c>
      <c r="CJ30" s="262">
        <v>6</v>
      </c>
      <c r="CK30" s="269">
        <v>6</v>
      </c>
      <c r="CL30" s="269">
        <v>2</v>
      </c>
      <c r="CM30" s="298">
        <v>14.42</v>
      </c>
      <c r="CN30" s="269">
        <v>4.5</v>
      </c>
      <c r="CO30" s="74">
        <f t="shared" si="21"/>
        <v>47.2</v>
      </c>
      <c r="CP30" s="74">
        <f t="shared" si="22"/>
        <v>14.5</v>
      </c>
      <c r="CQ30" s="300">
        <v>247.40600000000001</v>
      </c>
      <c r="CR30" s="300"/>
      <c r="CS30" s="300"/>
      <c r="CT30" s="274"/>
      <c r="CU30" s="355">
        <v>18.556701030927837</v>
      </c>
      <c r="CV30" s="172"/>
      <c r="CW30" s="301">
        <v>63.814432989690722</v>
      </c>
      <c r="CX30" s="274"/>
      <c r="CY30" s="274"/>
      <c r="CZ30" s="274"/>
      <c r="DA30" s="278">
        <f t="shared" si="23"/>
        <v>329.77713402061858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41.1</v>
      </c>
      <c r="DL30" s="345">
        <v>13.7</v>
      </c>
      <c r="DM30" s="371">
        <v>41.1</v>
      </c>
      <c r="DN30" s="371">
        <v>13.7</v>
      </c>
      <c r="DO30" s="345">
        <v>39.869999999999997</v>
      </c>
      <c r="DP30" s="345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39.17</v>
      </c>
      <c r="EH30" s="383">
        <v>9.7925000000000004</v>
      </c>
      <c r="EI30" s="87">
        <v>51.55</v>
      </c>
      <c r="EJ30" s="87">
        <v>12.887499999999999</v>
      </c>
      <c r="EK30" s="74">
        <v>128.87</v>
      </c>
      <c r="EL30" s="279">
        <v>32.217500000000001</v>
      </c>
      <c r="EM30" s="267">
        <v>103.09</v>
      </c>
      <c r="EN30" s="267">
        <v>25.772500000000001</v>
      </c>
      <c r="EO30" s="267">
        <v>103.09278350515464</v>
      </c>
      <c r="EP30" s="267">
        <v>25.773195876288661</v>
      </c>
      <c r="EQ30" s="74">
        <f t="shared" si="28"/>
        <v>425.77278350515462</v>
      </c>
      <c r="ER30" s="74">
        <f t="shared" si="29"/>
        <v>54.897500000000001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53">
        <v>21</v>
      </c>
      <c r="FB30" s="268">
        <v>0</v>
      </c>
      <c r="FC30" s="106">
        <v>22</v>
      </c>
      <c r="FD30" s="264">
        <v>0</v>
      </c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8">
        <v>400</v>
      </c>
      <c r="HR30" s="67"/>
      <c r="HS30" s="298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3">
        <v>6</v>
      </c>
      <c r="HZ30" s="303">
        <v>1.5</v>
      </c>
      <c r="IA30" s="89"/>
      <c r="IB30" s="87">
        <v>0</v>
      </c>
      <c r="IC30" s="172">
        <v>8</v>
      </c>
      <c r="ID30" s="269">
        <v>2</v>
      </c>
      <c r="IE30" s="184"/>
      <c r="IF30" s="184"/>
      <c r="IG30" s="74">
        <f t="shared" si="40"/>
        <v>14</v>
      </c>
      <c r="IH30" s="74">
        <f t="shared" si="41"/>
        <v>3.5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/>
      <c r="JD30" s="67"/>
      <c r="JE30" s="347">
        <v>10.31</v>
      </c>
      <c r="JF30" s="347">
        <v>0</v>
      </c>
      <c r="JG30" s="74">
        <f t="shared" si="42"/>
        <v>10.31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/>
      <c r="JP30" s="269"/>
      <c r="JQ30" s="298">
        <v>47.42</v>
      </c>
      <c r="JR30" s="269">
        <v>10</v>
      </c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7">
        <v>0</v>
      </c>
      <c r="LO30" s="75">
        <v>6.5750000000000002</v>
      </c>
      <c r="LP30" s="369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70">
        <v>0</v>
      </c>
      <c r="MN30" s="370">
        <v>0</v>
      </c>
      <c r="MO30" s="370">
        <v>0</v>
      </c>
      <c r="MP30" s="370">
        <v>0</v>
      </c>
      <c r="MQ30" s="70">
        <f t="shared" si="61"/>
        <v>0</v>
      </c>
      <c r="MR30" s="70">
        <f t="shared" si="62"/>
        <v>0</v>
      </c>
      <c r="MS30" s="70">
        <v>13.5</v>
      </c>
      <c r="MT30" s="70">
        <v>4.7</v>
      </c>
      <c r="MU30" s="70">
        <f t="shared" si="63"/>
        <v>13.5</v>
      </c>
      <c r="MV30" s="70">
        <f t="shared" si="64"/>
        <v>4.7</v>
      </c>
      <c r="MW30" s="70"/>
      <c r="MX30" s="70"/>
      <c r="MY30" s="70">
        <f t="shared" si="65"/>
        <v>0</v>
      </c>
      <c r="MZ30" s="70">
        <f t="shared" si="66"/>
        <v>0</v>
      </c>
      <c r="NA30" s="305"/>
      <c r="NB30" s="344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407">
        <v>0</v>
      </c>
      <c r="OP30" s="270"/>
      <c r="OQ30" s="407">
        <v>0</v>
      </c>
      <c r="OR30" s="270"/>
      <c r="OS30" s="407">
        <v>0</v>
      </c>
      <c r="OT30" s="270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/>
      <c r="R31" s="74"/>
      <c r="S31" s="263"/>
      <c r="T31" s="263"/>
      <c r="U31" s="74"/>
      <c r="V31" s="74"/>
      <c r="W31" s="74">
        <f t="shared" si="14"/>
        <v>0</v>
      </c>
      <c r="X31" s="74">
        <f t="shared" si="15"/>
        <v>0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49">
        <v>110</v>
      </c>
      <c r="AL31" s="350">
        <v>33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110</v>
      </c>
      <c r="AV31" s="70">
        <f t="shared" si="2"/>
        <v>33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57"/>
      <c r="BH31" s="358"/>
      <c r="BI31" s="357"/>
      <c r="BJ31" s="358"/>
      <c r="BK31" s="264"/>
      <c r="BL31" s="74"/>
      <c r="BM31" s="74"/>
      <c r="BN31" s="74"/>
      <c r="BO31" s="74"/>
      <c r="BP31" s="74"/>
      <c r="BQ31" s="74"/>
      <c r="BR31" s="74"/>
      <c r="BS31" s="263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>
        <v>6.18</v>
      </c>
      <c r="CH31" s="262">
        <v>2</v>
      </c>
      <c r="CI31" s="298">
        <v>20.6</v>
      </c>
      <c r="CJ31" s="262">
        <v>6</v>
      </c>
      <c r="CK31" s="269">
        <v>6</v>
      </c>
      <c r="CL31" s="269">
        <v>2</v>
      </c>
      <c r="CM31" s="298">
        <v>14.42</v>
      </c>
      <c r="CN31" s="269">
        <v>4.5</v>
      </c>
      <c r="CO31" s="74">
        <f t="shared" si="21"/>
        <v>47.2</v>
      </c>
      <c r="CP31" s="74">
        <f t="shared" si="22"/>
        <v>14.5</v>
      </c>
      <c r="CQ31" s="300">
        <v>247.40600000000001</v>
      </c>
      <c r="CR31" s="300"/>
      <c r="CS31" s="300"/>
      <c r="CT31" s="274"/>
      <c r="CU31" s="355">
        <v>18.556701030927837</v>
      </c>
      <c r="CV31" s="172"/>
      <c r="CW31" s="301">
        <v>63.814432989690722</v>
      </c>
      <c r="CX31" s="274"/>
      <c r="CY31" s="274"/>
      <c r="CZ31" s="274"/>
      <c r="DA31" s="278">
        <f t="shared" si="23"/>
        <v>329.77713402061858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41.1</v>
      </c>
      <c r="DL31" s="345">
        <v>13.7</v>
      </c>
      <c r="DM31" s="371">
        <v>41.1</v>
      </c>
      <c r="DN31" s="371">
        <v>13.7</v>
      </c>
      <c r="DO31" s="345">
        <v>39.869999999999997</v>
      </c>
      <c r="DP31" s="345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39.17</v>
      </c>
      <c r="EH31" s="383">
        <v>9.7925000000000004</v>
      </c>
      <c r="EI31" s="87">
        <v>51.55</v>
      </c>
      <c r="EJ31" s="87">
        <v>12.887499999999999</v>
      </c>
      <c r="EK31" s="74">
        <v>128.87</v>
      </c>
      <c r="EL31" s="279">
        <v>32.217500000000001</v>
      </c>
      <c r="EM31" s="267">
        <v>103.09</v>
      </c>
      <c r="EN31" s="267">
        <v>25.772500000000001</v>
      </c>
      <c r="EO31" s="267">
        <v>103.09278350515464</v>
      </c>
      <c r="EP31" s="267">
        <v>25.773195876288661</v>
      </c>
      <c r="EQ31" s="74">
        <f t="shared" si="28"/>
        <v>425.77278350515462</v>
      </c>
      <c r="ER31" s="74">
        <f t="shared" si="29"/>
        <v>54.897500000000001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53">
        <v>21</v>
      </c>
      <c r="FB31" s="268">
        <v>0</v>
      </c>
      <c r="FC31" s="106">
        <v>22</v>
      </c>
      <c r="FD31" s="264">
        <v>0</v>
      </c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8">
        <v>400</v>
      </c>
      <c r="HR31" s="67"/>
      <c r="HS31" s="298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3">
        <v>6</v>
      </c>
      <c r="HZ31" s="303">
        <v>1.5</v>
      </c>
      <c r="IA31" s="89"/>
      <c r="IB31" s="87">
        <v>0</v>
      </c>
      <c r="IC31" s="172">
        <v>8</v>
      </c>
      <c r="ID31" s="269">
        <v>2</v>
      </c>
      <c r="IE31" s="184"/>
      <c r="IF31" s="184"/>
      <c r="IG31" s="74">
        <f t="shared" si="40"/>
        <v>14</v>
      </c>
      <c r="IH31" s="74">
        <f t="shared" si="41"/>
        <v>3.5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/>
      <c r="JD31" s="67"/>
      <c r="JE31" s="347">
        <v>10.31</v>
      </c>
      <c r="JF31" s="347">
        <v>0</v>
      </c>
      <c r="JG31" s="74">
        <f t="shared" si="42"/>
        <v>10.31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/>
      <c r="JP31" s="269"/>
      <c r="JQ31" s="298">
        <v>47.42</v>
      </c>
      <c r="JR31" s="269">
        <v>10</v>
      </c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7">
        <v>0</v>
      </c>
      <c r="LO31" s="75">
        <v>6.5750000000000002</v>
      </c>
      <c r="LP31" s="369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70">
        <v>0</v>
      </c>
      <c r="MN31" s="370">
        <v>0</v>
      </c>
      <c r="MO31" s="370">
        <v>0</v>
      </c>
      <c r="MP31" s="370">
        <v>0</v>
      </c>
      <c r="MQ31" s="70">
        <f t="shared" si="61"/>
        <v>0</v>
      </c>
      <c r="MR31" s="70">
        <f t="shared" si="62"/>
        <v>0</v>
      </c>
      <c r="MS31" s="70">
        <v>13.5</v>
      </c>
      <c r="MT31" s="70">
        <v>4.7</v>
      </c>
      <c r="MU31" s="70">
        <f t="shared" si="63"/>
        <v>13.5</v>
      </c>
      <c r="MV31" s="70">
        <f t="shared" si="64"/>
        <v>4.7</v>
      </c>
      <c r="MW31" s="70"/>
      <c r="MX31" s="70"/>
      <c r="MY31" s="70">
        <f t="shared" si="65"/>
        <v>0</v>
      </c>
      <c r="MZ31" s="70">
        <f t="shared" si="66"/>
        <v>0</v>
      </c>
      <c r="NA31" s="305"/>
      <c r="NB31" s="344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407">
        <v>0</v>
      </c>
      <c r="OP31" s="270"/>
      <c r="OQ31" s="407">
        <v>0</v>
      </c>
      <c r="OR31" s="270"/>
      <c r="OS31" s="407">
        <v>0</v>
      </c>
      <c r="OT31" s="270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/>
      <c r="R32" s="74"/>
      <c r="S32" s="263"/>
      <c r="T32" s="263"/>
      <c r="U32" s="74"/>
      <c r="V32" s="74"/>
      <c r="W32" s="74">
        <f t="shared" si="14"/>
        <v>0</v>
      </c>
      <c r="X32" s="74">
        <f t="shared" si="15"/>
        <v>0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49">
        <v>110</v>
      </c>
      <c r="AL32" s="350">
        <v>33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110</v>
      </c>
      <c r="AV32" s="70">
        <f t="shared" si="2"/>
        <v>33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57"/>
      <c r="BH32" s="358"/>
      <c r="BI32" s="357"/>
      <c r="BJ32" s="358"/>
      <c r="BK32" s="264"/>
      <c r="BL32" s="74"/>
      <c r="BM32" s="74"/>
      <c r="BN32" s="74"/>
      <c r="BO32" s="74"/>
      <c r="BP32" s="74"/>
      <c r="BQ32" s="74"/>
      <c r="BR32" s="74"/>
      <c r="BS32" s="263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>
        <v>6.18</v>
      </c>
      <c r="CH32" s="262">
        <v>2</v>
      </c>
      <c r="CI32" s="298">
        <v>20.6</v>
      </c>
      <c r="CJ32" s="262">
        <v>6</v>
      </c>
      <c r="CK32" s="269">
        <v>6</v>
      </c>
      <c r="CL32" s="269">
        <v>2</v>
      </c>
      <c r="CM32" s="298">
        <v>14.42</v>
      </c>
      <c r="CN32" s="269">
        <v>4.5</v>
      </c>
      <c r="CO32" s="74">
        <f t="shared" si="21"/>
        <v>47.2</v>
      </c>
      <c r="CP32" s="74">
        <f t="shared" si="22"/>
        <v>14.5</v>
      </c>
      <c r="CQ32" s="300">
        <v>247.40600000000001</v>
      </c>
      <c r="CR32" s="300"/>
      <c r="CS32" s="300"/>
      <c r="CT32" s="274"/>
      <c r="CU32" s="355">
        <v>18.556701030927837</v>
      </c>
      <c r="CV32" s="172"/>
      <c r="CW32" s="301">
        <v>63.814432989690722</v>
      </c>
      <c r="CX32" s="274"/>
      <c r="CY32" s="274"/>
      <c r="CZ32" s="274"/>
      <c r="DA32" s="278">
        <f t="shared" si="23"/>
        <v>329.77713402061858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41.1</v>
      </c>
      <c r="DL32" s="345">
        <v>13.7</v>
      </c>
      <c r="DM32" s="371">
        <v>41.1</v>
      </c>
      <c r="DN32" s="371">
        <v>13.7</v>
      </c>
      <c r="DO32" s="345">
        <v>39.869999999999997</v>
      </c>
      <c r="DP32" s="345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39.17</v>
      </c>
      <c r="EH32" s="383">
        <v>9.7925000000000004</v>
      </c>
      <c r="EI32" s="87">
        <v>51.55</v>
      </c>
      <c r="EJ32" s="87">
        <v>12.887499999999999</v>
      </c>
      <c r="EK32" s="74">
        <v>128.87</v>
      </c>
      <c r="EL32" s="279">
        <v>32.217500000000001</v>
      </c>
      <c r="EM32" s="267">
        <v>103.09</v>
      </c>
      <c r="EN32" s="267">
        <v>25.772500000000001</v>
      </c>
      <c r="EO32" s="267">
        <v>103.09278350515464</v>
      </c>
      <c r="EP32" s="267">
        <v>25.773195876288661</v>
      </c>
      <c r="EQ32" s="74">
        <f t="shared" si="28"/>
        <v>425.77278350515462</v>
      </c>
      <c r="ER32" s="74">
        <f t="shared" si="29"/>
        <v>54.897500000000001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53">
        <v>21</v>
      </c>
      <c r="FB32" s="268">
        <v>0</v>
      </c>
      <c r="FC32" s="106">
        <v>22</v>
      </c>
      <c r="FD32" s="264">
        <v>0</v>
      </c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8">
        <v>400</v>
      </c>
      <c r="HR32" s="67"/>
      <c r="HS32" s="298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3">
        <v>6</v>
      </c>
      <c r="HZ32" s="303">
        <v>1.5</v>
      </c>
      <c r="IA32" s="89"/>
      <c r="IB32" s="87">
        <v>0</v>
      </c>
      <c r="IC32" s="172">
        <v>8</v>
      </c>
      <c r="ID32" s="269">
        <v>2</v>
      </c>
      <c r="IE32" s="184"/>
      <c r="IF32" s="184"/>
      <c r="IG32" s="74">
        <f t="shared" si="40"/>
        <v>14</v>
      </c>
      <c r="IH32" s="74">
        <f t="shared" si="41"/>
        <v>3.5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/>
      <c r="JD32" s="67"/>
      <c r="JE32" s="347">
        <v>10.31</v>
      </c>
      <c r="JF32" s="347">
        <v>0</v>
      </c>
      <c r="JG32" s="74">
        <f t="shared" si="42"/>
        <v>10.31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/>
      <c r="JP32" s="269"/>
      <c r="JQ32" s="298">
        <v>47.42</v>
      </c>
      <c r="JR32" s="269">
        <v>10</v>
      </c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7">
        <v>0</v>
      </c>
      <c r="LO32" s="75">
        <v>6.5750000000000002</v>
      </c>
      <c r="LP32" s="369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70">
        <v>0</v>
      </c>
      <c r="MN32" s="370">
        <v>0</v>
      </c>
      <c r="MO32" s="370">
        <v>0</v>
      </c>
      <c r="MP32" s="370">
        <v>0</v>
      </c>
      <c r="MQ32" s="70">
        <f t="shared" si="61"/>
        <v>0</v>
      </c>
      <c r="MR32" s="70">
        <f t="shared" si="62"/>
        <v>0</v>
      </c>
      <c r="MS32" s="70">
        <v>13.5</v>
      </c>
      <c r="MT32" s="70">
        <v>4.7</v>
      </c>
      <c r="MU32" s="70">
        <f t="shared" si="63"/>
        <v>13.5</v>
      </c>
      <c r="MV32" s="70">
        <f t="shared" si="64"/>
        <v>4.7</v>
      </c>
      <c r="MW32" s="70"/>
      <c r="MX32" s="70"/>
      <c r="MY32" s="70">
        <f t="shared" si="65"/>
        <v>0</v>
      </c>
      <c r="MZ32" s="70">
        <f t="shared" si="66"/>
        <v>0</v>
      </c>
      <c r="NA32" s="305"/>
      <c r="NB32" s="344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407">
        <v>0</v>
      </c>
      <c r="OP32" s="270"/>
      <c r="OQ32" s="407">
        <v>0</v>
      </c>
      <c r="OR32" s="270"/>
      <c r="OS32" s="407">
        <v>0</v>
      </c>
      <c r="OT32" s="270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/>
      <c r="R33" s="74"/>
      <c r="S33" s="263"/>
      <c r="T33" s="263"/>
      <c r="U33" s="74"/>
      <c r="V33" s="74"/>
      <c r="W33" s="74">
        <f t="shared" si="14"/>
        <v>0</v>
      </c>
      <c r="X33" s="74">
        <f t="shared" si="15"/>
        <v>0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49">
        <v>110</v>
      </c>
      <c r="AL33" s="350">
        <v>33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110</v>
      </c>
      <c r="AV33" s="70">
        <f t="shared" si="2"/>
        <v>33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57"/>
      <c r="BH33" s="358"/>
      <c r="BI33" s="357"/>
      <c r="BJ33" s="358"/>
      <c r="BK33" s="264"/>
      <c r="BL33" s="74"/>
      <c r="BM33" s="74"/>
      <c r="BN33" s="74"/>
      <c r="BO33" s="74"/>
      <c r="BP33" s="74"/>
      <c r="BQ33" s="74"/>
      <c r="BR33" s="74"/>
      <c r="BS33" s="263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>
        <v>6.18</v>
      </c>
      <c r="CH33" s="262">
        <v>2</v>
      </c>
      <c r="CI33" s="298">
        <v>20.6</v>
      </c>
      <c r="CJ33" s="262">
        <v>6</v>
      </c>
      <c r="CK33" s="269">
        <v>6</v>
      </c>
      <c r="CL33" s="269">
        <v>2</v>
      </c>
      <c r="CM33" s="298">
        <v>14.42</v>
      </c>
      <c r="CN33" s="269">
        <v>4.5</v>
      </c>
      <c r="CO33" s="74">
        <f t="shared" si="21"/>
        <v>47.2</v>
      </c>
      <c r="CP33" s="74">
        <f t="shared" si="22"/>
        <v>14.5</v>
      </c>
      <c r="CQ33" s="300">
        <v>247.40600000000001</v>
      </c>
      <c r="CR33" s="300"/>
      <c r="CS33" s="300"/>
      <c r="CT33" s="274"/>
      <c r="CU33" s="355">
        <v>18.556701030927837</v>
      </c>
      <c r="CV33" s="172"/>
      <c r="CW33" s="301">
        <v>63.814432989690722</v>
      </c>
      <c r="CX33" s="274"/>
      <c r="CY33" s="274"/>
      <c r="CZ33" s="274"/>
      <c r="DA33" s="278">
        <f t="shared" si="23"/>
        <v>329.77713402061858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41.1</v>
      </c>
      <c r="DL33" s="345">
        <v>13.7</v>
      </c>
      <c r="DM33" s="371">
        <v>41.1</v>
      </c>
      <c r="DN33" s="371">
        <v>13.7</v>
      </c>
      <c r="DO33" s="345">
        <v>39.869999999999997</v>
      </c>
      <c r="DP33" s="345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39.17</v>
      </c>
      <c r="EH33" s="383">
        <v>9.7925000000000004</v>
      </c>
      <c r="EI33" s="87">
        <v>51.55</v>
      </c>
      <c r="EJ33" s="87">
        <v>12.887499999999999</v>
      </c>
      <c r="EK33" s="74">
        <v>128.87</v>
      </c>
      <c r="EL33" s="279">
        <v>32.217500000000001</v>
      </c>
      <c r="EM33" s="267">
        <v>103.09</v>
      </c>
      <c r="EN33" s="267">
        <v>25.772500000000001</v>
      </c>
      <c r="EO33" s="267">
        <v>103.09278350515464</v>
      </c>
      <c r="EP33" s="267">
        <v>25.773195876288661</v>
      </c>
      <c r="EQ33" s="74">
        <f t="shared" si="28"/>
        <v>425.77278350515462</v>
      </c>
      <c r="ER33" s="74">
        <f t="shared" si="29"/>
        <v>54.897500000000001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53">
        <v>21</v>
      </c>
      <c r="FB33" s="268">
        <v>0</v>
      </c>
      <c r="FC33" s="106">
        <v>22</v>
      </c>
      <c r="FD33" s="264">
        <v>0</v>
      </c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8">
        <v>400</v>
      </c>
      <c r="HR33" s="67"/>
      <c r="HS33" s="298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3">
        <v>6</v>
      </c>
      <c r="HZ33" s="303">
        <v>1.5</v>
      </c>
      <c r="IA33" s="89"/>
      <c r="IB33" s="87">
        <v>0</v>
      </c>
      <c r="IC33" s="172">
        <v>8</v>
      </c>
      <c r="ID33" s="269">
        <v>2</v>
      </c>
      <c r="IE33" s="184"/>
      <c r="IF33" s="184"/>
      <c r="IG33" s="74">
        <f t="shared" si="40"/>
        <v>14</v>
      </c>
      <c r="IH33" s="74">
        <f t="shared" si="41"/>
        <v>3.5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/>
      <c r="JD33" s="67"/>
      <c r="JE33" s="347">
        <v>10.31</v>
      </c>
      <c r="JF33" s="347">
        <v>0</v>
      </c>
      <c r="JG33" s="74">
        <f t="shared" si="42"/>
        <v>10.31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/>
      <c r="JP33" s="269"/>
      <c r="JQ33" s="298">
        <v>47.42</v>
      </c>
      <c r="JR33" s="269">
        <v>10</v>
      </c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7">
        <v>0</v>
      </c>
      <c r="LO33" s="75">
        <v>6.5750000000000002</v>
      </c>
      <c r="LP33" s="369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70">
        <v>0</v>
      </c>
      <c r="MN33" s="370">
        <v>0</v>
      </c>
      <c r="MO33" s="370">
        <v>0</v>
      </c>
      <c r="MP33" s="370">
        <v>0</v>
      </c>
      <c r="MQ33" s="70">
        <f t="shared" si="61"/>
        <v>0</v>
      </c>
      <c r="MR33" s="70">
        <f t="shared" si="62"/>
        <v>0</v>
      </c>
      <c r="MS33" s="70">
        <v>13.5</v>
      </c>
      <c r="MT33" s="70">
        <v>4.7</v>
      </c>
      <c r="MU33" s="70">
        <f t="shared" si="63"/>
        <v>13.5</v>
      </c>
      <c r="MV33" s="70">
        <f t="shared" si="64"/>
        <v>4.7</v>
      </c>
      <c r="MW33" s="70"/>
      <c r="MX33" s="70"/>
      <c r="MY33" s="70">
        <f t="shared" si="65"/>
        <v>0</v>
      </c>
      <c r="MZ33" s="70">
        <f t="shared" si="66"/>
        <v>0</v>
      </c>
      <c r="NA33" s="305"/>
      <c r="NB33" s="344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407">
        <v>0</v>
      </c>
      <c r="OP33" s="270"/>
      <c r="OQ33" s="407">
        <v>0</v>
      </c>
      <c r="OR33" s="270"/>
      <c r="OS33" s="407">
        <v>0</v>
      </c>
      <c r="OT33" s="270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/>
      <c r="R34" s="74"/>
      <c r="S34" s="263"/>
      <c r="T34" s="263"/>
      <c r="U34" s="74"/>
      <c r="V34" s="74"/>
      <c r="W34" s="74">
        <f t="shared" si="14"/>
        <v>0</v>
      </c>
      <c r="X34" s="74">
        <f t="shared" si="15"/>
        <v>0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49">
        <v>110</v>
      </c>
      <c r="AL34" s="350">
        <v>33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110</v>
      </c>
      <c r="AV34" s="70">
        <f t="shared" si="2"/>
        <v>33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57"/>
      <c r="BH34" s="358"/>
      <c r="BI34" s="357"/>
      <c r="BJ34" s="358"/>
      <c r="BK34" s="264"/>
      <c r="BL34" s="74"/>
      <c r="BM34" s="74"/>
      <c r="BN34" s="74"/>
      <c r="BO34" s="74"/>
      <c r="BP34" s="74"/>
      <c r="BQ34" s="74"/>
      <c r="BR34" s="74"/>
      <c r="BS34" s="263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>
        <v>6.18</v>
      </c>
      <c r="CH34" s="262">
        <v>2</v>
      </c>
      <c r="CI34" s="298">
        <v>20.6</v>
      </c>
      <c r="CJ34" s="262">
        <v>6</v>
      </c>
      <c r="CK34" s="269">
        <v>6</v>
      </c>
      <c r="CL34" s="269">
        <v>2</v>
      </c>
      <c r="CM34" s="298">
        <v>14.42</v>
      </c>
      <c r="CN34" s="269">
        <v>4.5</v>
      </c>
      <c r="CO34" s="74">
        <f t="shared" si="21"/>
        <v>47.2</v>
      </c>
      <c r="CP34" s="74">
        <f t="shared" si="22"/>
        <v>14.5</v>
      </c>
      <c r="CQ34" s="300">
        <v>247.40600000000001</v>
      </c>
      <c r="CR34" s="300"/>
      <c r="CS34" s="300"/>
      <c r="CT34" s="274"/>
      <c r="CU34" s="355">
        <v>18.556701030927837</v>
      </c>
      <c r="CV34" s="172"/>
      <c r="CW34" s="301">
        <v>63.814432989690722</v>
      </c>
      <c r="CX34" s="274"/>
      <c r="CY34" s="274"/>
      <c r="CZ34" s="274"/>
      <c r="DA34" s="278">
        <f t="shared" si="23"/>
        <v>329.77713402061858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41.1</v>
      </c>
      <c r="DL34" s="345">
        <v>13.7</v>
      </c>
      <c r="DM34" s="371">
        <v>41.1</v>
      </c>
      <c r="DN34" s="371">
        <v>13.7</v>
      </c>
      <c r="DO34" s="345">
        <v>39.869999999999997</v>
      </c>
      <c r="DP34" s="345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39.17</v>
      </c>
      <c r="EH34" s="383">
        <v>9.7925000000000004</v>
      </c>
      <c r="EI34" s="87">
        <v>51.55</v>
      </c>
      <c r="EJ34" s="87">
        <v>12.887499999999999</v>
      </c>
      <c r="EK34" s="74">
        <v>128.87</v>
      </c>
      <c r="EL34" s="279">
        <v>32.217500000000001</v>
      </c>
      <c r="EM34" s="267">
        <v>103.09</v>
      </c>
      <c r="EN34" s="267">
        <v>25.772500000000001</v>
      </c>
      <c r="EO34" s="267">
        <v>103.09278350515464</v>
      </c>
      <c r="EP34" s="267">
        <v>25.773195876288661</v>
      </c>
      <c r="EQ34" s="74">
        <f t="shared" si="28"/>
        <v>425.77278350515462</v>
      </c>
      <c r="ER34" s="74">
        <f t="shared" si="29"/>
        <v>54.897500000000001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53">
        <v>21</v>
      </c>
      <c r="FB34" s="268">
        <v>0</v>
      </c>
      <c r="FC34" s="106">
        <v>22</v>
      </c>
      <c r="FD34" s="264">
        <v>0</v>
      </c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8">
        <v>400</v>
      </c>
      <c r="HR34" s="67"/>
      <c r="HS34" s="298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3">
        <v>6</v>
      </c>
      <c r="HZ34" s="303">
        <v>1.5</v>
      </c>
      <c r="IA34" s="89"/>
      <c r="IB34" s="87">
        <v>0</v>
      </c>
      <c r="IC34" s="172">
        <v>8</v>
      </c>
      <c r="ID34" s="269">
        <v>2</v>
      </c>
      <c r="IE34" s="184"/>
      <c r="IF34" s="184"/>
      <c r="IG34" s="74">
        <f t="shared" si="40"/>
        <v>14</v>
      </c>
      <c r="IH34" s="74">
        <f t="shared" si="41"/>
        <v>3.5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/>
      <c r="JD34" s="67"/>
      <c r="JE34" s="347">
        <v>10.31</v>
      </c>
      <c r="JF34" s="347">
        <v>0</v>
      </c>
      <c r="JG34" s="74">
        <f t="shared" si="42"/>
        <v>10.31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/>
      <c r="JP34" s="269"/>
      <c r="JQ34" s="298">
        <v>47.42</v>
      </c>
      <c r="JR34" s="269">
        <v>10</v>
      </c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7">
        <v>0</v>
      </c>
      <c r="LO34" s="75">
        <v>6.5750000000000002</v>
      </c>
      <c r="LP34" s="369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70">
        <v>7.1999999999999995E-2</v>
      </c>
      <c r="MN34" s="370">
        <v>0</v>
      </c>
      <c r="MO34" s="370">
        <v>4.8000000000000001E-2</v>
      </c>
      <c r="MP34" s="370">
        <v>0</v>
      </c>
      <c r="MQ34" s="70">
        <f t="shared" si="61"/>
        <v>0.12</v>
      </c>
      <c r="MR34" s="70">
        <f t="shared" si="62"/>
        <v>0</v>
      </c>
      <c r="MS34" s="70">
        <v>13.5</v>
      </c>
      <c r="MT34" s="70">
        <v>4.7</v>
      </c>
      <c r="MU34" s="70">
        <f t="shared" si="63"/>
        <v>13.5</v>
      </c>
      <c r="MV34" s="70">
        <f t="shared" si="64"/>
        <v>4.7</v>
      </c>
      <c r="MW34" s="70"/>
      <c r="MX34" s="70"/>
      <c r="MY34" s="70">
        <f t="shared" si="65"/>
        <v>0</v>
      </c>
      <c r="MZ34" s="70">
        <f t="shared" si="66"/>
        <v>0</v>
      </c>
      <c r="NA34" s="305"/>
      <c r="NB34" s="344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407">
        <v>0</v>
      </c>
      <c r="OP34" s="270"/>
      <c r="OQ34" s="407">
        <v>0</v>
      </c>
      <c r="OR34" s="270"/>
      <c r="OS34" s="407">
        <v>0</v>
      </c>
      <c r="OT34" s="270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/>
      <c r="R35" s="74"/>
      <c r="S35" s="263"/>
      <c r="T35" s="263"/>
      <c r="U35" s="74"/>
      <c r="V35" s="74"/>
      <c r="W35" s="74">
        <f t="shared" si="14"/>
        <v>0</v>
      </c>
      <c r="X35" s="74">
        <f t="shared" si="15"/>
        <v>0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49">
        <v>110</v>
      </c>
      <c r="AL35" s="350">
        <v>33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110</v>
      </c>
      <c r="AV35" s="70">
        <f t="shared" si="2"/>
        <v>33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57"/>
      <c r="BH35" s="358"/>
      <c r="BI35" s="357"/>
      <c r="BJ35" s="358"/>
      <c r="BK35" s="264"/>
      <c r="BL35" s="74"/>
      <c r="BM35" s="74"/>
      <c r="BN35" s="74"/>
      <c r="BO35" s="74"/>
      <c r="BP35" s="74"/>
      <c r="BQ35" s="74"/>
      <c r="BR35" s="74"/>
      <c r="BS35" s="263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>
        <v>6.18</v>
      </c>
      <c r="CH35" s="262">
        <v>2</v>
      </c>
      <c r="CI35" s="298">
        <v>20.6</v>
      </c>
      <c r="CJ35" s="262">
        <v>6</v>
      </c>
      <c r="CK35" s="269">
        <v>6</v>
      </c>
      <c r="CL35" s="269">
        <v>2</v>
      </c>
      <c r="CM35" s="298">
        <v>14.42</v>
      </c>
      <c r="CN35" s="269">
        <v>4.5</v>
      </c>
      <c r="CO35" s="74">
        <f t="shared" si="21"/>
        <v>47.2</v>
      </c>
      <c r="CP35" s="74">
        <f t="shared" si="22"/>
        <v>14.5</v>
      </c>
      <c r="CQ35" s="300">
        <v>247.40600000000001</v>
      </c>
      <c r="CR35" s="300"/>
      <c r="CS35" s="300"/>
      <c r="CT35" s="274"/>
      <c r="CU35" s="355">
        <v>18.556701030927837</v>
      </c>
      <c r="CV35" s="172"/>
      <c r="CW35" s="301">
        <v>63.814432989690722</v>
      </c>
      <c r="CX35" s="274"/>
      <c r="CY35" s="274"/>
      <c r="CZ35" s="274"/>
      <c r="DA35" s="278">
        <f t="shared" si="23"/>
        <v>329.77713402061858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41.1</v>
      </c>
      <c r="DL35" s="345">
        <v>13.7</v>
      </c>
      <c r="DM35" s="371">
        <v>41.1</v>
      </c>
      <c r="DN35" s="371">
        <v>13.7</v>
      </c>
      <c r="DO35" s="345">
        <v>39.869999999999997</v>
      </c>
      <c r="DP35" s="345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39.17</v>
      </c>
      <c r="EH35" s="383">
        <v>9.7925000000000004</v>
      </c>
      <c r="EI35" s="87">
        <v>51.55</v>
      </c>
      <c r="EJ35" s="87">
        <v>12.887499999999999</v>
      </c>
      <c r="EK35" s="74">
        <v>128.87</v>
      </c>
      <c r="EL35" s="279">
        <v>32.217500000000001</v>
      </c>
      <c r="EM35" s="267">
        <v>103.09</v>
      </c>
      <c r="EN35" s="267">
        <v>25.772500000000001</v>
      </c>
      <c r="EO35" s="267">
        <v>103.09278350515464</v>
      </c>
      <c r="EP35" s="267">
        <v>25.773195876288661</v>
      </c>
      <c r="EQ35" s="74">
        <f t="shared" si="28"/>
        <v>425.77278350515462</v>
      </c>
      <c r="ER35" s="74">
        <f t="shared" si="29"/>
        <v>54.897500000000001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53">
        <v>21</v>
      </c>
      <c r="FB35" s="268">
        <v>0</v>
      </c>
      <c r="FC35" s="106">
        <v>22</v>
      </c>
      <c r="FD35" s="264">
        <v>0</v>
      </c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8">
        <v>400</v>
      </c>
      <c r="HR35" s="67"/>
      <c r="HS35" s="298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>
        <v>6</v>
      </c>
      <c r="HZ35" s="288">
        <v>1.5</v>
      </c>
      <c r="IA35" s="89"/>
      <c r="IB35" s="87">
        <v>0</v>
      </c>
      <c r="IC35" s="172">
        <v>8</v>
      </c>
      <c r="ID35" s="269">
        <v>2</v>
      </c>
      <c r="IE35" s="184"/>
      <c r="IF35" s="184"/>
      <c r="IG35" s="74">
        <f t="shared" si="40"/>
        <v>14</v>
      </c>
      <c r="IH35" s="74">
        <f t="shared" si="41"/>
        <v>3.5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/>
      <c r="JD35" s="67"/>
      <c r="JE35" s="347">
        <v>10.31</v>
      </c>
      <c r="JF35" s="347">
        <v>0</v>
      </c>
      <c r="JG35" s="74">
        <f t="shared" si="42"/>
        <v>10.31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/>
      <c r="JP35" s="269"/>
      <c r="JQ35" s="298">
        <v>47.42</v>
      </c>
      <c r="JR35" s="269">
        <v>10</v>
      </c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7">
        <v>0</v>
      </c>
      <c r="LO35" s="75">
        <v>6.5750000000000002</v>
      </c>
      <c r="LP35" s="369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70">
        <v>0.61199999999999999</v>
      </c>
      <c r="MN35" s="370">
        <v>0</v>
      </c>
      <c r="MO35" s="370">
        <v>0.40800000000000003</v>
      </c>
      <c r="MP35" s="370">
        <v>0</v>
      </c>
      <c r="MQ35" s="70">
        <f t="shared" si="61"/>
        <v>1.02</v>
      </c>
      <c r="MR35" s="70">
        <f t="shared" si="62"/>
        <v>0</v>
      </c>
      <c r="MS35" s="70">
        <v>13.5</v>
      </c>
      <c r="MT35" s="70">
        <v>4.7</v>
      </c>
      <c r="MU35" s="70">
        <f t="shared" si="63"/>
        <v>13.5</v>
      </c>
      <c r="MV35" s="70">
        <f t="shared" si="64"/>
        <v>4.7</v>
      </c>
      <c r="MW35" s="70"/>
      <c r="MX35" s="70"/>
      <c r="MY35" s="70">
        <f t="shared" si="65"/>
        <v>0</v>
      </c>
      <c r="MZ35" s="70">
        <f t="shared" si="66"/>
        <v>0</v>
      </c>
      <c r="NA35" s="305"/>
      <c r="NB35" s="344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172">
        <v>0.04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0.04</v>
      </c>
      <c r="OD35" s="70">
        <f t="shared" si="76"/>
        <v>0</v>
      </c>
      <c r="OE35" s="70">
        <v>0.05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0.05</v>
      </c>
      <c r="ON35" s="70">
        <f t="shared" si="78"/>
        <v>0</v>
      </c>
      <c r="OO35" s="407">
        <v>0.09</v>
      </c>
      <c r="OP35" s="270"/>
      <c r="OQ35" s="407">
        <v>0.09</v>
      </c>
      <c r="OR35" s="270"/>
      <c r="OS35" s="407">
        <v>0.09</v>
      </c>
      <c r="OT35" s="270"/>
      <c r="OU35" s="172">
        <f t="shared" si="79"/>
        <v>0.18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/>
      <c r="R36" s="74"/>
      <c r="S36" s="263"/>
      <c r="T36" s="263"/>
      <c r="U36" s="74"/>
      <c r="V36" s="74"/>
      <c r="W36" s="74">
        <f t="shared" si="14"/>
        <v>0</v>
      </c>
      <c r="X36" s="74">
        <f t="shared" si="15"/>
        <v>0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49">
        <v>110</v>
      </c>
      <c r="AL36" s="350">
        <v>33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110</v>
      </c>
      <c r="AV36" s="70">
        <f t="shared" si="2"/>
        <v>33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57"/>
      <c r="BH36" s="358"/>
      <c r="BI36" s="357"/>
      <c r="BJ36" s="358"/>
      <c r="BK36" s="264"/>
      <c r="BL36" s="74"/>
      <c r="BM36" s="74"/>
      <c r="BN36" s="74"/>
      <c r="BO36" s="74"/>
      <c r="BP36" s="74"/>
      <c r="BQ36" s="74"/>
      <c r="BR36" s="74"/>
      <c r="BS36" s="263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>
        <v>6.18</v>
      </c>
      <c r="CH36" s="262">
        <v>2</v>
      </c>
      <c r="CI36" s="298">
        <v>20.6</v>
      </c>
      <c r="CJ36" s="262">
        <v>6</v>
      </c>
      <c r="CK36" s="269">
        <v>6</v>
      </c>
      <c r="CL36" s="269">
        <v>2</v>
      </c>
      <c r="CM36" s="298">
        <v>14.42</v>
      </c>
      <c r="CN36" s="269">
        <v>4.5</v>
      </c>
      <c r="CO36" s="74">
        <f t="shared" si="21"/>
        <v>47.2</v>
      </c>
      <c r="CP36" s="74">
        <f t="shared" si="22"/>
        <v>14.5</v>
      </c>
      <c r="CQ36" s="300">
        <v>247.40600000000001</v>
      </c>
      <c r="CR36" s="300"/>
      <c r="CS36" s="300"/>
      <c r="CT36" s="274"/>
      <c r="CU36" s="355">
        <v>18.556701030927837</v>
      </c>
      <c r="CV36" s="172"/>
      <c r="CW36" s="301">
        <v>63.814432989690722</v>
      </c>
      <c r="CX36" s="274"/>
      <c r="CY36" s="274"/>
      <c r="CZ36" s="274"/>
      <c r="DA36" s="278">
        <f t="shared" si="23"/>
        <v>329.77713402061858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41.1</v>
      </c>
      <c r="DL36" s="345">
        <v>13.7</v>
      </c>
      <c r="DM36" s="371">
        <v>41.1</v>
      </c>
      <c r="DN36" s="371">
        <v>13.7</v>
      </c>
      <c r="DO36" s="345">
        <v>39.869999999999997</v>
      </c>
      <c r="DP36" s="345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39.17</v>
      </c>
      <c r="EH36" s="383">
        <v>9.7925000000000004</v>
      </c>
      <c r="EI36" s="87">
        <v>51.55</v>
      </c>
      <c r="EJ36" s="87">
        <v>12.887499999999999</v>
      </c>
      <c r="EK36" s="74">
        <v>128.87</v>
      </c>
      <c r="EL36" s="279">
        <v>32.217500000000001</v>
      </c>
      <c r="EM36" s="267">
        <v>103.09</v>
      </c>
      <c r="EN36" s="267">
        <v>25.772500000000001</v>
      </c>
      <c r="EO36" s="267">
        <v>103.09278350515464</v>
      </c>
      <c r="EP36" s="267">
        <v>25.773195876288661</v>
      </c>
      <c r="EQ36" s="74">
        <f t="shared" si="28"/>
        <v>425.77278350515462</v>
      </c>
      <c r="ER36" s="74">
        <f t="shared" si="29"/>
        <v>54.897500000000001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53">
        <v>21</v>
      </c>
      <c r="FB36" s="268">
        <v>0</v>
      </c>
      <c r="FC36" s="106">
        <v>22</v>
      </c>
      <c r="FD36" s="264">
        <v>0</v>
      </c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8">
        <v>400</v>
      </c>
      <c r="HR36" s="67"/>
      <c r="HS36" s="298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3">
        <v>6</v>
      </c>
      <c r="HZ36" s="303">
        <v>1.5</v>
      </c>
      <c r="IA36" s="89"/>
      <c r="IB36" s="87">
        <v>0</v>
      </c>
      <c r="IC36" s="172">
        <v>8</v>
      </c>
      <c r="ID36" s="269">
        <v>2</v>
      </c>
      <c r="IE36" s="184"/>
      <c r="IF36" s="184"/>
      <c r="IG36" s="74">
        <f t="shared" si="40"/>
        <v>14</v>
      </c>
      <c r="IH36" s="74">
        <f t="shared" si="41"/>
        <v>3.5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/>
      <c r="JD36" s="67"/>
      <c r="JE36" s="347">
        <v>10.31</v>
      </c>
      <c r="JF36" s="347">
        <v>0</v>
      </c>
      <c r="JG36" s="74">
        <f t="shared" si="42"/>
        <v>10.31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/>
      <c r="JP36" s="269"/>
      <c r="JQ36" s="298">
        <v>47.42</v>
      </c>
      <c r="JR36" s="269">
        <v>10</v>
      </c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7">
        <v>0</v>
      </c>
      <c r="LO36" s="75">
        <v>6.5750000000000002</v>
      </c>
      <c r="LP36" s="369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70">
        <v>1.41</v>
      </c>
      <c r="MN36" s="370">
        <v>0</v>
      </c>
      <c r="MO36" s="370">
        <v>0.94000000000000006</v>
      </c>
      <c r="MP36" s="370">
        <v>0</v>
      </c>
      <c r="MQ36" s="70">
        <f t="shared" si="61"/>
        <v>2.35</v>
      </c>
      <c r="MR36" s="70">
        <f t="shared" si="62"/>
        <v>0</v>
      </c>
      <c r="MS36" s="70">
        <v>13.5</v>
      </c>
      <c r="MT36" s="70">
        <v>4.7</v>
      </c>
      <c r="MU36" s="70">
        <f t="shared" si="63"/>
        <v>13.5</v>
      </c>
      <c r="MV36" s="70">
        <f t="shared" si="64"/>
        <v>4.7</v>
      </c>
      <c r="MW36" s="70"/>
      <c r="MX36" s="70"/>
      <c r="MY36" s="70">
        <f t="shared" si="65"/>
        <v>0</v>
      </c>
      <c r="MZ36" s="70">
        <f t="shared" si="66"/>
        <v>0</v>
      </c>
      <c r="NA36" s="305"/>
      <c r="NB36" s="344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172">
        <v>0.7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0.7</v>
      </c>
      <c r="OD36" s="70">
        <f t="shared" si="76"/>
        <v>0</v>
      </c>
      <c r="OE36" s="70">
        <v>0.66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0.66</v>
      </c>
      <c r="ON36" s="70">
        <f t="shared" si="78"/>
        <v>0</v>
      </c>
      <c r="OO36" s="407">
        <v>0.25</v>
      </c>
      <c r="OP36" s="270"/>
      <c r="OQ36" s="407">
        <v>0.23</v>
      </c>
      <c r="OR36" s="270"/>
      <c r="OS36" s="407">
        <v>0.25</v>
      </c>
      <c r="OT36" s="270"/>
      <c r="OU36" s="172">
        <f t="shared" si="79"/>
        <v>0.48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/>
      <c r="R37" s="74"/>
      <c r="S37" s="263"/>
      <c r="T37" s="263"/>
      <c r="U37" s="74"/>
      <c r="V37" s="74"/>
      <c r="W37" s="74">
        <f t="shared" si="14"/>
        <v>0</v>
      </c>
      <c r="X37" s="74">
        <f t="shared" si="15"/>
        <v>0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49">
        <v>110</v>
      </c>
      <c r="AL37" s="350">
        <v>33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110</v>
      </c>
      <c r="AV37" s="70">
        <f t="shared" si="2"/>
        <v>33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57"/>
      <c r="BH37" s="358"/>
      <c r="BI37" s="357"/>
      <c r="BJ37" s="358"/>
      <c r="BK37" s="264"/>
      <c r="BL37" s="74"/>
      <c r="BM37" s="74"/>
      <c r="BN37" s="74"/>
      <c r="BO37" s="74"/>
      <c r="BP37" s="74"/>
      <c r="BQ37" s="74"/>
      <c r="BR37" s="74"/>
      <c r="BS37" s="263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>
        <v>6.18</v>
      </c>
      <c r="CH37" s="262">
        <v>2</v>
      </c>
      <c r="CI37" s="298">
        <v>20.6</v>
      </c>
      <c r="CJ37" s="262">
        <v>6</v>
      </c>
      <c r="CK37" s="269">
        <v>6</v>
      </c>
      <c r="CL37" s="269">
        <v>2</v>
      </c>
      <c r="CM37" s="298">
        <v>14.42</v>
      </c>
      <c r="CN37" s="269">
        <v>4.5</v>
      </c>
      <c r="CO37" s="74">
        <f t="shared" si="21"/>
        <v>47.2</v>
      </c>
      <c r="CP37" s="74">
        <f t="shared" si="22"/>
        <v>14.5</v>
      </c>
      <c r="CQ37" s="300">
        <v>247.40600000000001</v>
      </c>
      <c r="CR37" s="300"/>
      <c r="CS37" s="300"/>
      <c r="CT37" s="274"/>
      <c r="CU37" s="355">
        <v>18.556701030927837</v>
      </c>
      <c r="CV37" s="172"/>
      <c r="CW37" s="301">
        <v>63.814432989690722</v>
      </c>
      <c r="CX37" s="274"/>
      <c r="CY37" s="274"/>
      <c r="CZ37" s="274"/>
      <c r="DA37" s="278">
        <f t="shared" si="23"/>
        <v>329.77713402061858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41.1</v>
      </c>
      <c r="DL37" s="345">
        <v>13.7</v>
      </c>
      <c r="DM37" s="371">
        <v>41.1</v>
      </c>
      <c r="DN37" s="371">
        <v>13.7</v>
      </c>
      <c r="DO37" s="345">
        <v>39.869999999999997</v>
      </c>
      <c r="DP37" s="345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39.17</v>
      </c>
      <c r="EH37" s="383">
        <v>9.7925000000000004</v>
      </c>
      <c r="EI37" s="87">
        <v>51.55</v>
      </c>
      <c r="EJ37" s="87">
        <v>12.887499999999999</v>
      </c>
      <c r="EK37" s="74">
        <v>128.87</v>
      </c>
      <c r="EL37" s="279">
        <v>32.217500000000001</v>
      </c>
      <c r="EM37" s="267">
        <v>103.09</v>
      </c>
      <c r="EN37" s="267">
        <v>25.772500000000001</v>
      </c>
      <c r="EO37" s="267">
        <v>103.09278350515464</v>
      </c>
      <c r="EP37" s="267">
        <v>25.773195876288661</v>
      </c>
      <c r="EQ37" s="74">
        <f t="shared" si="28"/>
        <v>425.77278350515462</v>
      </c>
      <c r="ER37" s="74">
        <f t="shared" si="29"/>
        <v>54.897500000000001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53">
        <v>21</v>
      </c>
      <c r="FB37" s="268">
        <v>0</v>
      </c>
      <c r="FC37" s="106">
        <v>22</v>
      </c>
      <c r="FD37" s="264">
        <v>0</v>
      </c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8">
        <v>400</v>
      </c>
      <c r="HR37" s="67"/>
      <c r="HS37" s="298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3">
        <v>6</v>
      </c>
      <c r="HZ37" s="303">
        <v>1.5</v>
      </c>
      <c r="IA37" s="89"/>
      <c r="IB37" s="87">
        <v>0</v>
      </c>
      <c r="IC37" s="172">
        <v>8</v>
      </c>
      <c r="ID37" s="269">
        <v>2</v>
      </c>
      <c r="IE37" s="184"/>
      <c r="IF37" s="184"/>
      <c r="IG37" s="74">
        <f t="shared" si="40"/>
        <v>14</v>
      </c>
      <c r="IH37" s="74">
        <f t="shared" si="41"/>
        <v>3.5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/>
      <c r="JD37" s="67"/>
      <c r="JE37" s="347">
        <v>10.31</v>
      </c>
      <c r="JF37" s="347">
        <v>0</v>
      </c>
      <c r="JG37" s="74">
        <f t="shared" si="42"/>
        <v>10.31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/>
      <c r="JP37" s="269"/>
      <c r="JQ37" s="298">
        <v>47.42</v>
      </c>
      <c r="JR37" s="269">
        <v>10</v>
      </c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7">
        <v>0</v>
      </c>
      <c r="LO37" s="75">
        <v>6.5750000000000002</v>
      </c>
      <c r="LP37" s="369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70">
        <v>3.48</v>
      </c>
      <c r="MN37" s="370">
        <v>0</v>
      </c>
      <c r="MO37" s="370">
        <v>2.3199999999999998</v>
      </c>
      <c r="MP37" s="370">
        <v>0</v>
      </c>
      <c r="MQ37" s="70">
        <f t="shared" si="61"/>
        <v>5.8</v>
      </c>
      <c r="MR37" s="70">
        <f t="shared" si="62"/>
        <v>0</v>
      </c>
      <c r="MS37" s="70">
        <v>13.5</v>
      </c>
      <c r="MT37" s="70">
        <v>4.7</v>
      </c>
      <c r="MU37" s="70">
        <f t="shared" si="63"/>
        <v>13.5</v>
      </c>
      <c r="MV37" s="70">
        <f t="shared" si="64"/>
        <v>4.7</v>
      </c>
      <c r="MW37" s="70"/>
      <c r="MX37" s="70"/>
      <c r="MY37" s="70">
        <f t="shared" si="65"/>
        <v>0</v>
      </c>
      <c r="MZ37" s="70">
        <f t="shared" si="66"/>
        <v>0</v>
      </c>
      <c r="NA37" s="305"/>
      <c r="NB37" s="344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172">
        <v>1.63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1.63</v>
      </c>
      <c r="OD37" s="70">
        <f t="shared" si="76"/>
        <v>0</v>
      </c>
      <c r="OE37" s="70">
        <v>2.02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2.02</v>
      </c>
      <c r="ON37" s="70">
        <f t="shared" si="78"/>
        <v>0</v>
      </c>
      <c r="OO37" s="407">
        <v>0.42</v>
      </c>
      <c r="OP37" s="270"/>
      <c r="OQ37" s="407">
        <v>0.39</v>
      </c>
      <c r="OR37" s="270"/>
      <c r="OS37" s="407">
        <v>0.42</v>
      </c>
      <c r="OT37" s="270"/>
      <c r="OU37" s="172">
        <f t="shared" si="79"/>
        <v>0.81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/>
      <c r="R38" s="74"/>
      <c r="S38" s="263"/>
      <c r="T38" s="263"/>
      <c r="U38" s="74"/>
      <c r="V38" s="74"/>
      <c r="W38" s="74">
        <f t="shared" si="14"/>
        <v>0</v>
      </c>
      <c r="X38" s="74">
        <f t="shared" si="15"/>
        <v>0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49">
        <v>110</v>
      </c>
      <c r="AL38" s="350">
        <v>33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110</v>
      </c>
      <c r="AV38" s="70">
        <f t="shared" si="2"/>
        <v>33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57"/>
      <c r="BH38" s="358"/>
      <c r="BI38" s="357"/>
      <c r="BJ38" s="358"/>
      <c r="BK38" s="264"/>
      <c r="BL38" s="74"/>
      <c r="BM38" s="74"/>
      <c r="BN38" s="74"/>
      <c r="BO38" s="74"/>
      <c r="BP38" s="74"/>
      <c r="BQ38" s="74"/>
      <c r="BR38" s="74"/>
      <c r="BS38" s="263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>
        <v>6.18</v>
      </c>
      <c r="CH38" s="262">
        <v>2</v>
      </c>
      <c r="CI38" s="298">
        <v>20.6</v>
      </c>
      <c r="CJ38" s="262">
        <v>6</v>
      </c>
      <c r="CK38" s="269">
        <v>6</v>
      </c>
      <c r="CL38" s="269">
        <v>2</v>
      </c>
      <c r="CM38" s="298">
        <v>14.42</v>
      </c>
      <c r="CN38" s="269">
        <v>4.5</v>
      </c>
      <c r="CO38" s="74">
        <f t="shared" si="21"/>
        <v>47.2</v>
      </c>
      <c r="CP38" s="74">
        <f t="shared" si="22"/>
        <v>14.5</v>
      </c>
      <c r="CQ38" s="300">
        <v>247.40600000000001</v>
      </c>
      <c r="CR38" s="300"/>
      <c r="CS38" s="300"/>
      <c r="CT38" s="274"/>
      <c r="CU38" s="355">
        <v>18.556701030927837</v>
      </c>
      <c r="CV38" s="172"/>
      <c r="CW38" s="301">
        <v>63.814432989690722</v>
      </c>
      <c r="CX38" s="274"/>
      <c r="CY38" s="274"/>
      <c r="CZ38" s="274"/>
      <c r="DA38" s="278">
        <f t="shared" si="23"/>
        <v>329.77713402061858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41.1</v>
      </c>
      <c r="DL38" s="345">
        <v>13.7</v>
      </c>
      <c r="DM38" s="371">
        <v>41.1</v>
      </c>
      <c r="DN38" s="371">
        <v>13.7</v>
      </c>
      <c r="DO38" s="345">
        <v>39.869999999999997</v>
      </c>
      <c r="DP38" s="345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39.17</v>
      </c>
      <c r="EH38" s="383">
        <v>9.7925000000000004</v>
      </c>
      <c r="EI38" s="87">
        <v>51.55</v>
      </c>
      <c r="EJ38" s="87">
        <v>12.887499999999999</v>
      </c>
      <c r="EK38" s="74">
        <v>128.87</v>
      </c>
      <c r="EL38" s="279">
        <v>32.217500000000001</v>
      </c>
      <c r="EM38" s="267">
        <v>103.09</v>
      </c>
      <c r="EN38" s="267">
        <v>25.772500000000001</v>
      </c>
      <c r="EO38" s="267">
        <v>103.09278350515464</v>
      </c>
      <c r="EP38" s="267">
        <v>25.773195876288661</v>
      </c>
      <c r="EQ38" s="74">
        <f t="shared" si="28"/>
        <v>425.77278350515462</v>
      </c>
      <c r="ER38" s="74">
        <f t="shared" si="29"/>
        <v>54.897500000000001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53">
        <v>21</v>
      </c>
      <c r="FB38" s="268">
        <v>0</v>
      </c>
      <c r="FC38" s="106">
        <v>22</v>
      </c>
      <c r="FD38" s="264">
        <v>0</v>
      </c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8">
        <v>400</v>
      </c>
      <c r="HR38" s="67"/>
      <c r="HS38" s="298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3">
        <v>6</v>
      </c>
      <c r="HZ38" s="303">
        <v>1.5</v>
      </c>
      <c r="IA38" s="89"/>
      <c r="IB38" s="87">
        <v>0</v>
      </c>
      <c r="IC38" s="172">
        <v>8</v>
      </c>
      <c r="ID38" s="269">
        <v>2</v>
      </c>
      <c r="IE38" s="184"/>
      <c r="IF38" s="184"/>
      <c r="IG38" s="74">
        <f t="shared" si="40"/>
        <v>14</v>
      </c>
      <c r="IH38" s="74">
        <f t="shared" si="41"/>
        <v>3.5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/>
      <c r="JD38" s="67"/>
      <c r="JE38" s="347">
        <v>10.31</v>
      </c>
      <c r="JF38" s="347">
        <v>0</v>
      </c>
      <c r="JG38" s="74">
        <f t="shared" si="42"/>
        <v>10.31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/>
      <c r="JP38" s="269"/>
      <c r="JQ38" s="298">
        <v>47.42</v>
      </c>
      <c r="JR38" s="269">
        <v>10</v>
      </c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7">
        <v>0</v>
      </c>
      <c r="LO38" s="75">
        <v>6.5750000000000002</v>
      </c>
      <c r="LP38" s="369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70">
        <v>4.5599999999999996</v>
      </c>
      <c r="MN38" s="370">
        <v>0</v>
      </c>
      <c r="MO38" s="370">
        <v>3.04</v>
      </c>
      <c r="MP38" s="370">
        <v>0</v>
      </c>
      <c r="MQ38" s="70">
        <f t="shared" si="61"/>
        <v>7.6</v>
      </c>
      <c r="MR38" s="70">
        <f t="shared" si="62"/>
        <v>0</v>
      </c>
      <c r="MS38" s="70">
        <v>13.5</v>
      </c>
      <c r="MT38" s="70">
        <v>4.7</v>
      </c>
      <c r="MU38" s="70">
        <f t="shared" si="63"/>
        <v>13.5</v>
      </c>
      <c r="MV38" s="70">
        <f t="shared" si="64"/>
        <v>4.7</v>
      </c>
      <c r="MW38" s="70"/>
      <c r="MX38" s="70"/>
      <c r="MY38" s="70">
        <f t="shared" si="65"/>
        <v>0</v>
      </c>
      <c r="MZ38" s="70">
        <f t="shared" si="66"/>
        <v>0</v>
      </c>
      <c r="NA38" s="305"/>
      <c r="NB38" s="344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172">
        <v>2.9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2.9</v>
      </c>
      <c r="OD38" s="70">
        <f t="shared" si="76"/>
        <v>0</v>
      </c>
      <c r="OE38" s="70">
        <v>4.07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4.07</v>
      </c>
      <c r="ON38" s="70">
        <f t="shared" si="78"/>
        <v>0</v>
      </c>
      <c r="OO38" s="407">
        <v>0.57999999999999996</v>
      </c>
      <c r="OP38" s="270"/>
      <c r="OQ38" s="407">
        <v>0.53</v>
      </c>
      <c r="OR38" s="270"/>
      <c r="OS38" s="407">
        <v>0.57999999999999996</v>
      </c>
      <c r="OT38" s="270"/>
      <c r="OU38" s="172">
        <f t="shared" si="79"/>
        <v>1.1099999999999999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/>
      <c r="R39" s="74"/>
      <c r="S39" s="263"/>
      <c r="T39" s="263"/>
      <c r="U39" s="74"/>
      <c r="V39" s="74"/>
      <c r="W39" s="74">
        <f t="shared" si="14"/>
        <v>0</v>
      </c>
      <c r="X39" s="74">
        <f t="shared" si="15"/>
        <v>0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49">
        <v>110</v>
      </c>
      <c r="AL39" s="350">
        <v>33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110</v>
      </c>
      <c r="AV39" s="70">
        <f t="shared" si="2"/>
        <v>33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57"/>
      <c r="BH39" s="358"/>
      <c r="BI39" s="357"/>
      <c r="BJ39" s="358"/>
      <c r="BK39" s="264"/>
      <c r="BL39" s="74"/>
      <c r="BM39" s="74"/>
      <c r="BN39" s="74"/>
      <c r="BO39" s="74"/>
      <c r="BP39" s="74"/>
      <c r="BQ39" s="74"/>
      <c r="BR39" s="74"/>
      <c r="BS39" s="263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>
        <v>6.18</v>
      </c>
      <c r="CH39" s="262">
        <v>2</v>
      </c>
      <c r="CI39" s="298">
        <v>20.6</v>
      </c>
      <c r="CJ39" s="262">
        <v>6</v>
      </c>
      <c r="CK39" s="269">
        <v>6</v>
      </c>
      <c r="CL39" s="269">
        <v>2</v>
      </c>
      <c r="CM39" s="298">
        <v>14.42</v>
      </c>
      <c r="CN39" s="269">
        <v>4.5</v>
      </c>
      <c r="CO39" s="74">
        <f t="shared" si="21"/>
        <v>47.2</v>
      </c>
      <c r="CP39" s="74">
        <f t="shared" si="22"/>
        <v>14.5</v>
      </c>
      <c r="CQ39" s="300">
        <v>247.40600000000001</v>
      </c>
      <c r="CR39" s="300"/>
      <c r="CS39" s="300"/>
      <c r="CT39" s="274"/>
      <c r="CU39" s="355">
        <v>18.556701030927837</v>
      </c>
      <c r="CV39" s="172"/>
      <c r="CW39" s="301">
        <v>63.814432989690722</v>
      </c>
      <c r="CX39" s="274"/>
      <c r="CY39" s="274"/>
      <c r="CZ39" s="274"/>
      <c r="DA39" s="278">
        <f t="shared" si="23"/>
        <v>329.77713402061858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41.1</v>
      </c>
      <c r="DL39" s="345">
        <v>13.7</v>
      </c>
      <c r="DM39" s="371">
        <v>41.1</v>
      </c>
      <c r="DN39" s="371">
        <v>13.7</v>
      </c>
      <c r="DO39" s="345">
        <v>39.869999999999997</v>
      </c>
      <c r="DP39" s="345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39.17</v>
      </c>
      <c r="EH39" s="383">
        <v>9.7925000000000004</v>
      </c>
      <c r="EI39" s="87">
        <v>51.55</v>
      </c>
      <c r="EJ39" s="87">
        <v>12.887499999999999</v>
      </c>
      <c r="EK39" s="74">
        <v>128.87</v>
      </c>
      <c r="EL39" s="279">
        <v>32.217500000000001</v>
      </c>
      <c r="EM39" s="267">
        <v>103.09</v>
      </c>
      <c r="EN39" s="267">
        <v>25.772500000000001</v>
      </c>
      <c r="EO39" s="267">
        <v>103.09278350515464</v>
      </c>
      <c r="EP39" s="267">
        <v>25.773195876288661</v>
      </c>
      <c r="EQ39" s="74">
        <f t="shared" si="28"/>
        <v>425.77278350515462</v>
      </c>
      <c r="ER39" s="74">
        <f t="shared" si="29"/>
        <v>54.897500000000001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53">
        <v>21</v>
      </c>
      <c r="FB39" s="268">
        <v>0</v>
      </c>
      <c r="FC39" s="106">
        <v>22</v>
      </c>
      <c r="FD39" s="264">
        <v>0</v>
      </c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8">
        <v>400</v>
      </c>
      <c r="HR39" s="67"/>
      <c r="HS39" s="298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3">
        <v>6</v>
      </c>
      <c r="HZ39" s="303">
        <v>1.5</v>
      </c>
      <c r="IA39" s="89"/>
      <c r="IB39" s="87">
        <v>0</v>
      </c>
      <c r="IC39" s="172">
        <v>8</v>
      </c>
      <c r="ID39" s="269">
        <v>2</v>
      </c>
      <c r="IE39" s="184"/>
      <c r="IF39" s="184"/>
      <c r="IG39" s="74">
        <f t="shared" si="40"/>
        <v>14</v>
      </c>
      <c r="IH39" s="74">
        <f t="shared" si="41"/>
        <v>3.5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/>
      <c r="JD39" s="67"/>
      <c r="JE39" s="347">
        <v>10.31</v>
      </c>
      <c r="JF39" s="347">
        <v>0</v>
      </c>
      <c r="JG39" s="74">
        <f t="shared" si="42"/>
        <v>10.31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/>
      <c r="JP39" s="269"/>
      <c r="JQ39" s="298">
        <v>47.42</v>
      </c>
      <c r="JR39" s="269">
        <v>10</v>
      </c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7">
        <v>0</v>
      </c>
      <c r="LO39" s="75">
        <v>6.5750000000000002</v>
      </c>
      <c r="LP39" s="369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70">
        <v>6.24</v>
      </c>
      <c r="MN39" s="370">
        <v>0</v>
      </c>
      <c r="MO39" s="370">
        <v>4.16</v>
      </c>
      <c r="MP39" s="370">
        <v>0</v>
      </c>
      <c r="MQ39" s="70">
        <f t="shared" si="61"/>
        <v>10.4</v>
      </c>
      <c r="MR39" s="70">
        <f t="shared" si="62"/>
        <v>0</v>
      </c>
      <c r="MS39" s="70">
        <v>13.5</v>
      </c>
      <c r="MT39" s="70">
        <v>4.7</v>
      </c>
      <c r="MU39" s="70">
        <f t="shared" si="63"/>
        <v>13.5</v>
      </c>
      <c r="MV39" s="70">
        <f t="shared" si="64"/>
        <v>4.7</v>
      </c>
      <c r="MW39" s="70"/>
      <c r="MX39" s="70"/>
      <c r="MY39" s="70">
        <f t="shared" si="65"/>
        <v>0</v>
      </c>
      <c r="MZ39" s="70">
        <f t="shared" si="66"/>
        <v>0</v>
      </c>
      <c r="NA39" s="305"/>
      <c r="NB39" s="344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172">
        <v>3</v>
      </c>
      <c r="NR39" s="172"/>
      <c r="NS39" s="70">
        <v>1</v>
      </c>
      <c r="NT39" s="70"/>
      <c r="NU39" s="70">
        <v>0.3</v>
      </c>
      <c r="NV39" s="70"/>
      <c r="NW39" s="70">
        <v>0.13</v>
      </c>
      <c r="NX39" s="70"/>
      <c r="NY39" s="70">
        <v>0.06</v>
      </c>
      <c r="NZ39" s="70"/>
      <c r="OA39" s="70">
        <v>0</v>
      </c>
      <c r="OB39" s="70"/>
      <c r="OC39" s="70">
        <f t="shared" si="75"/>
        <v>4.4899999999999993</v>
      </c>
      <c r="OD39" s="70">
        <f t="shared" si="76"/>
        <v>0</v>
      </c>
      <c r="OE39" s="70">
        <v>6.14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6.14</v>
      </c>
      <c r="ON39" s="70">
        <f t="shared" si="78"/>
        <v>0</v>
      </c>
      <c r="OO39" s="407">
        <v>0.76</v>
      </c>
      <c r="OP39" s="270"/>
      <c r="OQ39" s="407">
        <v>0.69</v>
      </c>
      <c r="OR39" s="270"/>
      <c r="OS39" s="407">
        <v>0.76</v>
      </c>
      <c r="OT39" s="270"/>
      <c r="OU39" s="172">
        <f t="shared" si="79"/>
        <v>1.45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/>
      <c r="R40" s="74"/>
      <c r="S40" s="263"/>
      <c r="T40" s="263"/>
      <c r="U40" s="74"/>
      <c r="V40" s="74"/>
      <c r="W40" s="74">
        <f t="shared" si="14"/>
        <v>0</v>
      </c>
      <c r="X40" s="74">
        <f t="shared" si="15"/>
        <v>0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49">
        <v>110</v>
      </c>
      <c r="AL40" s="350">
        <v>33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110</v>
      </c>
      <c r="AV40" s="70">
        <f t="shared" si="2"/>
        <v>33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57"/>
      <c r="BH40" s="358"/>
      <c r="BI40" s="357"/>
      <c r="BJ40" s="358"/>
      <c r="BK40" s="264"/>
      <c r="BL40" s="74"/>
      <c r="BM40" s="74"/>
      <c r="BN40" s="74"/>
      <c r="BO40" s="74"/>
      <c r="BP40" s="74"/>
      <c r="BQ40" s="74"/>
      <c r="BR40" s="74"/>
      <c r="BS40" s="263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>
        <v>6.18</v>
      </c>
      <c r="CH40" s="262">
        <v>2</v>
      </c>
      <c r="CI40" s="298">
        <v>20.6</v>
      </c>
      <c r="CJ40" s="262">
        <v>6</v>
      </c>
      <c r="CK40" s="269">
        <v>6</v>
      </c>
      <c r="CL40" s="269">
        <v>2</v>
      </c>
      <c r="CM40" s="298">
        <v>14.42</v>
      </c>
      <c r="CN40" s="269">
        <v>4.5</v>
      </c>
      <c r="CO40" s="74">
        <f t="shared" si="21"/>
        <v>47.2</v>
      </c>
      <c r="CP40" s="74">
        <f t="shared" si="22"/>
        <v>14.5</v>
      </c>
      <c r="CQ40" s="300">
        <v>247.40600000000001</v>
      </c>
      <c r="CR40" s="300"/>
      <c r="CS40" s="300"/>
      <c r="CT40" s="274"/>
      <c r="CU40" s="355">
        <v>18.556701030927837</v>
      </c>
      <c r="CV40" s="172"/>
      <c r="CW40" s="301">
        <v>63.814432989690722</v>
      </c>
      <c r="CX40" s="274"/>
      <c r="CY40" s="274"/>
      <c r="CZ40" s="274"/>
      <c r="DA40" s="278">
        <f t="shared" si="23"/>
        <v>329.77713402061858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41.1</v>
      </c>
      <c r="DL40" s="345">
        <v>13.7</v>
      </c>
      <c r="DM40" s="371">
        <v>41.1</v>
      </c>
      <c r="DN40" s="371">
        <v>13.7</v>
      </c>
      <c r="DO40" s="345">
        <v>39.869999999999997</v>
      </c>
      <c r="DP40" s="345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39.17</v>
      </c>
      <c r="EH40" s="383">
        <v>9.7925000000000004</v>
      </c>
      <c r="EI40" s="87">
        <v>51.55</v>
      </c>
      <c r="EJ40" s="87">
        <v>12.887499999999999</v>
      </c>
      <c r="EK40" s="74">
        <v>128.87</v>
      </c>
      <c r="EL40" s="279">
        <v>32.217500000000001</v>
      </c>
      <c r="EM40" s="267">
        <v>103.09</v>
      </c>
      <c r="EN40" s="267">
        <v>25.772500000000001</v>
      </c>
      <c r="EO40" s="267">
        <v>103.09278350515464</v>
      </c>
      <c r="EP40" s="267">
        <v>25.773195876288661</v>
      </c>
      <c r="EQ40" s="74">
        <f t="shared" si="28"/>
        <v>425.77278350515462</v>
      </c>
      <c r="ER40" s="74">
        <f t="shared" si="29"/>
        <v>54.897500000000001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53">
        <v>21</v>
      </c>
      <c r="FB40" s="268">
        <v>0</v>
      </c>
      <c r="FC40" s="106">
        <v>22</v>
      </c>
      <c r="FD40" s="264">
        <v>0</v>
      </c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8">
        <v>400</v>
      </c>
      <c r="HR40" s="67"/>
      <c r="HS40" s="298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3">
        <v>6</v>
      </c>
      <c r="HZ40" s="303">
        <v>1.5</v>
      </c>
      <c r="IA40" s="89"/>
      <c r="IB40" s="87">
        <v>0</v>
      </c>
      <c r="IC40" s="172">
        <v>8</v>
      </c>
      <c r="ID40" s="269">
        <v>2</v>
      </c>
      <c r="IE40" s="184"/>
      <c r="IF40" s="184"/>
      <c r="IG40" s="74">
        <f t="shared" si="40"/>
        <v>14</v>
      </c>
      <c r="IH40" s="74">
        <f t="shared" si="41"/>
        <v>3.5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/>
      <c r="JD40" s="67"/>
      <c r="JE40" s="347">
        <v>10.31</v>
      </c>
      <c r="JF40" s="347">
        <v>0</v>
      </c>
      <c r="JG40" s="74">
        <f t="shared" si="42"/>
        <v>10.31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/>
      <c r="JP40" s="269"/>
      <c r="JQ40" s="298">
        <v>47.42</v>
      </c>
      <c r="JR40" s="269">
        <v>10</v>
      </c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7">
        <v>0</v>
      </c>
      <c r="LO40" s="75">
        <v>6.5750000000000002</v>
      </c>
      <c r="LP40" s="369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70">
        <v>7.8</v>
      </c>
      <c r="MN40" s="370">
        <v>0</v>
      </c>
      <c r="MO40" s="370">
        <v>5.2</v>
      </c>
      <c r="MP40" s="370">
        <v>0</v>
      </c>
      <c r="MQ40" s="70">
        <f t="shared" si="61"/>
        <v>13</v>
      </c>
      <c r="MR40" s="70">
        <f t="shared" si="62"/>
        <v>0</v>
      </c>
      <c r="MS40" s="70">
        <v>13.5</v>
      </c>
      <c r="MT40" s="70">
        <v>4.7</v>
      </c>
      <c r="MU40" s="70">
        <f t="shared" si="63"/>
        <v>13.5</v>
      </c>
      <c r="MV40" s="70">
        <f t="shared" si="64"/>
        <v>4.7</v>
      </c>
      <c r="MW40" s="70"/>
      <c r="MX40" s="70"/>
      <c r="MY40" s="70">
        <f t="shared" si="65"/>
        <v>0</v>
      </c>
      <c r="MZ40" s="70">
        <f t="shared" si="66"/>
        <v>0</v>
      </c>
      <c r="NA40" s="305"/>
      <c r="NB40" s="344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172">
        <v>3</v>
      </c>
      <c r="NR40" s="172"/>
      <c r="NS40" s="70">
        <v>1</v>
      </c>
      <c r="NT40" s="70"/>
      <c r="NU40" s="70">
        <v>0.3</v>
      </c>
      <c r="NV40" s="70"/>
      <c r="NW40" s="70">
        <v>1.34</v>
      </c>
      <c r="NX40" s="70"/>
      <c r="NY40" s="70">
        <v>0.67</v>
      </c>
      <c r="NZ40" s="70"/>
      <c r="OA40" s="70">
        <v>0</v>
      </c>
      <c r="OB40" s="70"/>
      <c r="OC40" s="70">
        <f t="shared" si="75"/>
        <v>6.3100000000000005</v>
      </c>
      <c r="OD40" s="70">
        <f t="shared" si="76"/>
        <v>0</v>
      </c>
      <c r="OE40" s="70">
        <v>8.09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8.09</v>
      </c>
      <c r="ON40" s="70">
        <f t="shared" si="78"/>
        <v>0</v>
      </c>
      <c r="OO40" s="407">
        <v>1.02</v>
      </c>
      <c r="OP40" s="270"/>
      <c r="OQ40" s="407">
        <v>0.93</v>
      </c>
      <c r="OR40" s="270"/>
      <c r="OS40" s="407">
        <v>1.02</v>
      </c>
      <c r="OT40" s="270"/>
      <c r="OU40" s="172">
        <f t="shared" si="79"/>
        <v>1.9500000000000002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/>
      <c r="R41" s="74"/>
      <c r="S41" s="263"/>
      <c r="T41" s="263"/>
      <c r="U41" s="74"/>
      <c r="V41" s="74"/>
      <c r="W41" s="74">
        <f t="shared" si="14"/>
        <v>0</v>
      </c>
      <c r="X41" s="74">
        <f t="shared" si="15"/>
        <v>0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49">
        <v>110</v>
      </c>
      <c r="AL41" s="350">
        <v>33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110</v>
      </c>
      <c r="AV41" s="70">
        <f t="shared" si="2"/>
        <v>33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57"/>
      <c r="BH41" s="358"/>
      <c r="BI41" s="357"/>
      <c r="BJ41" s="358"/>
      <c r="BK41" s="264"/>
      <c r="BL41" s="74"/>
      <c r="BM41" s="74"/>
      <c r="BN41" s="74"/>
      <c r="BO41" s="74"/>
      <c r="BP41" s="74"/>
      <c r="BQ41" s="74"/>
      <c r="BR41" s="74"/>
      <c r="BS41" s="263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>
        <v>6.18</v>
      </c>
      <c r="CH41" s="262">
        <v>2</v>
      </c>
      <c r="CI41" s="298">
        <v>20.6</v>
      </c>
      <c r="CJ41" s="262">
        <v>6</v>
      </c>
      <c r="CK41" s="269">
        <v>6</v>
      </c>
      <c r="CL41" s="269">
        <v>2</v>
      </c>
      <c r="CM41" s="298">
        <v>14.42</v>
      </c>
      <c r="CN41" s="269">
        <v>4.5</v>
      </c>
      <c r="CO41" s="74">
        <f t="shared" si="21"/>
        <v>47.2</v>
      </c>
      <c r="CP41" s="74">
        <f t="shared" si="22"/>
        <v>14.5</v>
      </c>
      <c r="CQ41" s="300">
        <v>247.40600000000001</v>
      </c>
      <c r="CR41" s="300"/>
      <c r="CS41" s="300"/>
      <c r="CT41" s="274"/>
      <c r="CU41" s="355">
        <v>18.556701030927837</v>
      </c>
      <c r="CV41" s="172"/>
      <c r="CW41" s="301">
        <v>63.814432989690722</v>
      </c>
      <c r="CX41" s="274"/>
      <c r="CY41" s="274"/>
      <c r="CZ41" s="274"/>
      <c r="DA41" s="278">
        <f t="shared" si="23"/>
        <v>329.77713402061858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41.1</v>
      </c>
      <c r="DL41" s="345">
        <v>13.7</v>
      </c>
      <c r="DM41" s="371">
        <v>41.1</v>
      </c>
      <c r="DN41" s="371">
        <v>13.7</v>
      </c>
      <c r="DO41" s="345">
        <v>39.869999999999997</v>
      </c>
      <c r="DP41" s="345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39.17</v>
      </c>
      <c r="EH41" s="383">
        <v>9.7925000000000004</v>
      </c>
      <c r="EI41" s="87">
        <v>51.55</v>
      </c>
      <c r="EJ41" s="87">
        <v>12.887499999999999</v>
      </c>
      <c r="EK41" s="74">
        <v>128.87</v>
      </c>
      <c r="EL41" s="279">
        <v>32.217500000000001</v>
      </c>
      <c r="EM41" s="267">
        <v>103.09</v>
      </c>
      <c r="EN41" s="267">
        <v>25.772500000000001</v>
      </c>
      <c r="EO41" s="267">
        <v>103.09278350515464</v>
      </c>
      <c r="EP41" s="267">
        <v>25.773195876288661</v>
      </c>
      <c r="EQ41" s="74">
        <f t="shared" si="28"/>
        <v>425.77278350515462</v>
      </c>
      <c r="ER41" s="74">
        <f t="shared" si="29"/>
        <v>54.897500000000001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53">
        <v>21</v>
      </c>
      <c r="FB41" s="268">
        <v>0</v>
      </c>
      <c r="FC41" s="106">
        <v>22</v>
      </c>
      <c r="FD41" s="264">
        <v>0</v>
      </c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8">
        <v>400</v>
      </c>
      <c r="HR41" s="67"/>
      <c r="HS41" s="298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3">
        <v>6</v>
      </c>
      <c r="HZ41" s="303">
        <v>1.5</v>
      </c>
      <c r="IA41" s="89"/>
      <c r="IB41" s="87">
        <v>0</v>
      </c>
      <c r="IC41" s="172">
        <v>8</v>
      </c>
      <c r="ID41" s="269">
        <v>2</v>
      </c>
      <c r="IE41" s="184"/>
      <c r="IF41" s="184"/>
      <c r="IG41" s="74">
        <f t="shared" si="40"/>
        <v>14</v>
      </c>
      <c r="IH41" s="74">
        <f t="shared" si="41"/>
        <v>3.5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/>
      <c r="JD41" s="67"/>
      <c r="JE41" s="347">
        <v>10.31</v>
      </c>
      <c r="JF41" s="347">
        <v>0</v>
      </c>
      <c r="JG41" s="74">
        <f t="shared" si="42"/>
        <v>10.31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/>
      <c r="JP41" s="269"/>
      <c r="JQ41" s="298">
        <v>47.42</v>
      </c>
      <c r="JR41" s="269">
        <v>10</v>
      </c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7">
        <v>0</v>
      </c>
      <c r="LO41" s="75">
        <v>6.5750000000000002</v>
      </c>
      <c r="LP41" s="369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70">
        <v>9.48</v>
      </c>
      <c r="MN41" s="370">
        <v>0</v>
      </c>
      <c r="MO41" s="370">
        <v>6.32</v>
      </c>
      <c r="MP41" s="370">
        <v>0</v>
      </c>
      <c r="MQ41" s="70">
        <f t="shared" si="61"/>
        <v>15.8</v>
      </c>
      <c r="MR41" s="70">
        <f t="shared" si="62"/>
        <v>0</v>
      </c>
      <c r="MS41" s="70">
        <v>13.5</v>
      </c>
      <c r="MT41" s="70">
        <v>4.7</v>
      </c>
      <c r="MU41" s="70">
        <f t="shared" si="63"/>
        <v>13.5</v>
      </c>
      <c r="MV41" s="70">
        <f t="shared" si="64"/>
        <v>4.7</v>
      </c>
      <c r="MW41" s="70"/>
      <c r="MX41" s="70"/>
      <c r="MY41" s="70">
        <f t="shared" si="65"/>
        <v>0</v>
      </c>
      <c r="MZ41" s="70">
        <f t="shared" si="66"/>
        <v>0</v>
      </c>
      <c r="NA41" s="305"/>
      <c r="NB41" s="344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172">
        <v>3</v>
      </c>
      <c r="NR41" s="172"/>
      <c r="NS41" s="70">
        <v>1</v>
      </c>
      <c r="NT41" s="70"/>
      <c r="NU41" s="70">
        <v>0.3</v>
      </c>
      <c r="NV41" s="70"/>
      <c r="NW41" s="70">
        <v>2.61</v>
      </c>
      <c r="NX41" s="70"/>
      <c r="NY41" s="70">
        <v>1.3</v>
      </c>
      <c r="NZ41" s="70"/>
      <c r="OA41" s="70">
        <v>0</v>
      </c>
      <c r="OB41" s="70"/>
      <c r="OC41" s="70">
        <f t="shared" si="75"/>
        <v>8.2100000000000009</v>
      </c>
      <c r="OD41" s="70">
        <f t="shared" si="76"/>
        <v>0</v>
      </c>
      <c r="OE41" s="70">
        <v>10.75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10.75</v>
      </c>
      <c r="ON41" s="70">
        <f t="shared" si="78"/>
        <v>0</v>
      </c>
      <c r="OO41" s="407">
        <v>1.26</v>
      </c>
      <c r="OP41" s="270"/>
      <c r="OQ41" s="407">
        <v>1.1499999999999999</v>
      </c>
      <c r="OR41" s="270"/>
      <c r="OS41" s="407">
        <v>1.26</v>
      </c>
      <c r="OT41" s="270"/>
      <c r="OU41" s="172">
        <f t="shared" si="79"/>
        <v>2.41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/>
      <c r="R42" s="74"/>
      <c r="S42" s="263"/>
      <c r="T42" s="263"/>
      <c r="U42" s="74"/>
      <c r="V42" s="74"/>
      <c r="W42" s="74">
        <f t="shared" si="14"/>
        <v>0</v>
      </c>
      <c r="X42" s="74">
        <f t="shared" si="15"/>
        <v>0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49">
        <v>110</v>
      </c>
      <c r="AL42" s="350">
        <v>33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110</v>
      </c>
      <c r="AV42" s="70">
        <f t="shared" si="2"/>
        <v>33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57"/>
      <c r="BH42" s="358"/>
      <c r="BI42" s="357"/>
      <c r="BJ42" s="358"/>
      <c r="BK42" s="264"/>
      <c r="BL42" s="74"/>
      <c r="BM42" s="74"/>
      <c r="BN42" s="74"/>
      <c r="BO42" s="74"/>
      <c r="BP42" s="74"/>
      <c r="BQ42" s="74"/>
      <c r="BR42" s="74"/>
      <c r="BS42" s="263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>
        <v>6.18</v>
      </c>
      <c r="CH42" s="262">
        <v>2</v>
      </c>
      <c r="CI42" s="298">
        <v>20.6</v>
      </c>
      <c r="CJ42" s="262">
        <v>6</v>
      </c>
      <c r="CK42" s="269">
        <v>6</v>
      </c>
      <c r="CL42" s="269">
        <v>2</v>
      </c>
      <c r="CM42" s="298">
        <v>14.42</v>
      </c>
      <c r="CN42" s="269">
        <v>4.5</v>
      </c>
      <c r="CO42" s="74">
        <f t="shared" si="21"/>
        <v>47.2</v>
      </c>
      <c r="CP42" s="74">
        <f t="shared" si="22"/>
        <v>14.5</v>
      </c>
      <c r="CQ42" s="300">
        <v>247.40600000000001</v>
      </c>
      <c r="CR42" s="300"/>
      <c r="CS42" s="300"/>
      <c r="CT42" s="274"/>
      <c r="CU42" s="355">
        <v>18.556701030927837</v>
      </c>
      <c r="CV42" s="172"/>
      <c r="CW42" s="301">
        <v>63.814432989690722</v>
      </c>
      <c r="CX42" s="274"/>
      <c r="CY42" s="274"/>
      <c r="CZ42" s="274"/>
      <c r="DA42" s="278">
        <f t="shared" si="23"/>
        <v>329.77713402061858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41.1</v>
      </c>
      <c r="DL42" s="345">
        <v>13.7</v>
      </c>
      <c r="DM42" s="371">
        <v>41.1</v>
      </c>
      <c r="DN42" s="371">
        <v>13.7</v>
      </c>
      <c r="DO42" s="345">
        <v>39.869999999999997</v>
      </c>
      <c r="DP42" s="345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39.17</v>
      </c>
      <c r="EH42" s="383">
        <v>9.7925000000000004</v>
      </c>
      <c r="EI42" s="87">
        <v>51.55</v>
      </c>
      <c r="EJ42" s="87">
        <v>12.887499999999999</v>
      </c>
      <c r="EK42" s="74">
        <v>128.87</v>
      </c>
      <c r="EL42" s="279">
        <v>32.217500000000001</v>
      </c>
      <c r="EM42" s="267">
        <v>103.09</v>
      </c>
      <c r="EN42" s="267">
        <v>25.772500000000001</v>
      </c>
      <c r="EO42" s="267">
        <v>103.09278350515464</v>
      </c>
      <c r="EP42" s="267">
        <v>25.773195876288661</v>
      </c>
      <c r="EQ42" s="74">
        <f t="shared" si="28"/>
        <v>425.77278350515462</v>
      </c>
      <c r="ER42" s="74">
        <f t="shared" si="29"/>
        <v>54.897500000000001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53">
        <v>21</v>
      </c>
      <c r="FB42" s="268">
        <v>0</v>
      </c>
      <c r="FC42" s="106">
        <v>22</v>
      </c>
      <c r="FD42" s="264">
        <v>0</v>
      </c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8">
        <v>400</v>
      </c>
      <c r="HR42" s="67"/>
      <c r="HS42" s="298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3">
        <v>6</v>
      </c>
      <c r="HZ42" s="303">
        <v>1.5</v>
      </c>
      <c r="IA42" s="89"/>
      <c r="IB42" s="87">
        <v>0</v>
      </c>
      <c r="IC42" s="172">
        <v>8</v>
      </c>
      <c r="ID42" s="269">
        <v>2</v>
      </c>
      <c r="IE42" s="184"/>
      <c r="IF42" s="184"/>
      <c r="IG42" s="74">
        <f t="shared" si="40"/>
        <v>14</v>
      </c>
      <c r="IH42" s="74">
        <f t="shared" si="41"/>
        <v>3.5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/>
      <c r="JD42" s="67"/>
      <c r="JE42" s="347">
        <v>10.31</v>
      </c>
      <c r="JF42" s="347">
        <v>0</v>
      </c>
      <c r="JG42" s="74">
        <f t="shared" si="42"/>
        <v>10.31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/>
      <c r="JP42" s="269"/>
      <c r="JQ42" s="298">
        <v>47.42</v>
      </c>
      <c r="JR42" s="269">
        <v>10</v>
      </c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7">
        <v>0</v>
      </c>
      <c r="LO42" s="75">
        <v>6.5750000000000002</v>
      </c>
      <c r="LP42" s="369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70">
        <v>10.799999999999999</v>
      </c>
      <c r="MN42" s="370">
        <v>0</v>
      </c>
      <c r="MO42" s="370">
        <v>7.2</v>
      </c>
      <c r="MP42" s="370">
        <v>0</v>
      </c>
      <c r="MQ42" s="70">
        <f t="shared" si="61"/>
        <v>18</v>
      </c>
      <c r="MR42" s="70">
        <f t="shared" si="62"/>
        <v>0</v>
      </c>
      <c r="MS42" s="70">
        <v>13.5</v>
      </c>
      <c r="MT42" s="70">
        <v>4.7</v>
      </c>
      <c r="MU42" s="70">
        <f t="shared" si="63"/>
        <v>13.5</v>
      </c>
      <c r="MV42" s="70">
        <f t="shared" si="64"/>
        <v>4.7</v>
      </c>
      <c r="MW42" s="70"/>
      <c r="MX42" s="70"/>
      <c r="MY42" s="70">
        <f t="shared" si="65"/>
        <v>0</v>
      </c>
      <c r="MZ42" s="70">
        <f t="shared" si="66"/>
        <v>0</v>
      </c>
      <c r="NA42" s="305"/>
      <c r="NB42" s="344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172">
        <v>3</v>
      </c>
      <c r="NR42" s="172"/>
      <c r="NS42" s="70">
        <v>1</v>
      </c>
      <c r="NT42" s="70"/>
      <c r="NU42" s="70">
        <v>0.3</v>
      </c>
      <c r="NV42" s="70"/>
      <c r="NW42" s="70">
        <v>4.0199999999999996</v>
      </c>
      <c r="NX42" s="70"/>
      <c r="NY42" s="70">
        <v>2.0099999999999998</v>
      </c>
      <c r="NZ42" s="70"/>
      <c r="OA42" s="70">
        <v>0</v>
      </c>
      <c r="OB42" s="70"/>
      <c r="OC42" s="70">
        <f t="shared" si="75"/>
        <v>10.33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0.06</v>
      </c>
      <c r="OJ42" s="70"/>
      <c r="OK42" s="70">
        <v>0</v>
      </c>
      <c r="OL42" s="70"/>
      <c r="OM42" s="70">
        <f t="shared" si="77"/>
        <v>11.360000000000001</v>
      </c>
      <c r="ON42" s="70">
        <f t="shared" si="78"/>
        <v>0</v>
      </c>
      <c r="OO42" s="407">
        <v>1.49</v>
      </c>
      <c r="OP42" s="270"/>
      <c r="OQ42" s="407">
        <v>1.37</v>
      </c>
      <c r="OR42" s="270"/>
      <c r="OS42" s="407">
        <v>1.49</v>
      </c>
      <c r="OT42" s="270"/>
      <c r="OU42" s="172">
        <f t="shared" si="79"/>
        <v>2.8600000000000003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/>
      <c r="N43" s="67"/>
      <c r="O43" s="71"/>
      <c r="P43" s="67"/>
      <c r="Q43" s="114"/>
      <c r="R43" s="74"/>
      <c r="S43" s="263"/>
      <c r="T43" s="263"/>
      <c r="U43" s="74"/>
      <c r="V43" s="74"/>
      <c r="W43" s="74">
        <f t="shared" si="14"/>
        <v>0</v>
      </c>
      <c r="X43" s="74">
        <f t="shared" si="15"/>
        <v>0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49">
        <v>95</v>
      </c>
      <c r="AL43" s="350">
        <v>28.5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95</v>
      </c>
      <c r="AV43" s="70">
        <f t="shared" ref="AV43:AV74" si="86">AF43+AH43+AJ43+AL43+AN43+AP43+AR43+AT43</f>
        <v>28.5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74"/>
      <c r="BF43" s="74"/>
      <c r="BG43" s="357"/>
      <c r="BH43" s="358"/>
      <c r="BI43" s="357"/>
      <c r="BJ43" s="358"/>
      <c r="BK43" s="264"/>
      <c r="BL43" s="74"/>
      <c r="BM43" s="74"/>
      <c r="BN43" s="74"/>
      <c r="BO43" s="74"/>
      <c r="BP43" s="74"/>
      <c r="BQ43" s="74"/>
      <c r="BR43" s="74"/>
      <c r="BS43" s="263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>
        <v>6.18</v>
      </c>
      <c r="CH43" s="262">
        <v>2</v>
      </c>
      <c r="CI43" s="298">
        <v>20.6</v>
      </c>
      <c r="CJ43" s="262">
        <v>6</v>
      </c>
      <c r="CK43" s="269">
        <v>6</v>
      </c>
      <c r="CL43" s="269">
        <v>2</v>
      </c>
      <c r="CM43" s="298">
        <v>14.42</v>
      </c>
      <c r="CN43" s="269">
        <v>4.5</v>
      </c>
      <c r="CO43" s="74">
        <f t="shared" si="21"/>
        <v>47.2</v>
      </c>
      <c r="CP43" s="74">
        <f t="shared" si="22"/>
        <v>14.5</v>
      </c>
      <c r="CQ43" s="300">
        <v>247.40600000000001</v>
      </c>
      <c r="CR43" s="300"/>
      <c r="CS43" s="300"/>
      <c r="CT43" s="274"/>
      <c r="CU43" s="355">
        <v>18.556701030927837</v>
      </c>
      <c r="CV43" s="172"/>
      <c r="CW43" s="301">
        <v>63.814432989690722</v>
      </c>
      <c r="CX43" s="274"/>
      <c r="CY43" s="274"/>
      <c r="CZ43" s="274"/>
      <c r="DA43" s="278">
        <f t="shared" si="23"/>
        <v>329.77713402061858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41.1</v>
      </c>
      <c r="DL43" s="345">
        <v>13.7</v>
      </c>
      <c r="DM43" s="371">
        <v>41.1</v>
      </c>
      <c r="DN43" s="371">
        <v>13.7</v>
      </c>
      <c r="DO43" s="345">
        <v>39.869999999999997</v>
      </c>
      <c r="DP43" s="345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39.17</v>
      </c>
      <c r="EH43" s="383">
        <v>9.7925000000000004</v>
      </c>
      <c r="EI43" s="87">
        <v>51.55</v>
      </c>
      <c r="EJ43" s="87">
        <v>12.887499999999999</v>
      </c>
      <c r="EK43" s="74">
        <v>128.87</v>
      </c>
      <c r="EL43" s="279">
        <v>32.217500000000001</v>
      </c>
      <c r="EM43" s="267">
        <v>103.09</v>
      </c>
      <c r="EN43" s="267">
        <v>25.772500000000001</v>
      </c>
      <c r="EO43" s="267">
        <v>103.09278350515464</v>
      </c>
      <c r="EP43" s="267">
        <v>25.773195876288661</v>
      </c>
      <c r="EQ43" s="74">
        <f t="shared" si="28"/>
        <v>425.77278350515462</v>
      </c>
      <c r="ER43" s="74">
        <f t="shared" si="29"/>
        <v>54.897500000000001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53">
        <v>21</v>
      </c>
      <c r="FB43" s="268">
        <v>0</v>
      </c>
      <c r="FC43" s="106">
        <v>0</v>
      </c>
      <c r="FD43" s="264">
        <v>0</v>
      </c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8">
        <v>400</v>
      </c>
      <c r="HR43" s="67"/>
      <c r="HS43" s="298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3">
        <v>6</v>
      </c>
      <c r="HZ43" s="303">
        <v>1.5</v>
      </c>
      <c r="IA43" s="89"/>
      <c r="IB43" s="87">
        <v>0</v>
      </c>
      <c r="IC43" s="172">
        <v>8</v>
      </c>
      <c r="ID43" s="269">
        <v>2</v>
      </c>
      <c r="IE43" s="184"/>
      <c r="IF43" s="184"/>
      <c r="IG43" s="74">
        <f t="shared" si="40"/>
        <v>14</v>
      </c>
      <c r="IH43" s="74">
        <f t="shared" si="41"/>
        <v>3.5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/>
      <c r="JB43" s="67"/>
      <c r="JC43" s="67"/>
      <c r="JD43" s="67"/>
      <c r="JE43" s="347">
        <v>10.31</v>
      </c>
      <c r="JF43" s="347">
        <v>0</v>
      </c>
      <c r="JG43" s="74">
        <f t="shared" si="42"/>
        <v>10.31</v>
      </c>
      <c r="JH43" s="74">
        <f t="shared" si="43"/>
        <v>0</v>
      </c>
      <c r="JI43" s="269">
        <v>0</v>
      </c>
      <c r="JJ43" s="269">
        <v>0</v>
      </c>
      <c r="JK43" s="269">
        <v>6.4663000000000004</v>
      </c>
      <c r="JL43" s="269">
        <v>1</v>
      </c>
      <c r="JM43" s="308"/>
      <c r="JN43" s="269"/>
      <c r="JO43" s="298"/>
      <c r="JP43" s="269"/>
      <c r="JQ43" s="298">
        <v>47.42</v>
      </c>
      <c r="JR43" s="269">
        <v>10</v>
      </c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9">
        <v>0</v>
      </c>
      <c r="LM43" s="75">
        <v>18.87</v>
      </c>
      <c r="LN43" s="367">
        <v>0</v>
      </c>
      <c r="LO43" s="75">
        <v>5.9820000000000002</v>
      </c>
      <c r="LP43" s="369">
        <v>0</v>
      </c>
      <c r="LQ43" s="130"/>
      <c r="LR43" s="271"/>
      <c r="LS43" s="271"/>
      <c r="LT43" s="271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70">
        <v>12.12</v>
      </c>
      <c r="MN43" s="370">
        <v>0</v>
      </c>
      <c r="MO43" s="370">
        <v>8.08</v>
      </c>
      <c r="MP43" s="370">
        <v>0</v>
      </c>
      <c r="MQ43" s="70">
        <f t="shared" si="61"/>
        <v>20.2</v>
      </c>
      <c r="MR43" s="70">
        <f t="shared" si="62"/>
        <v>0</v>
      </c>
      <c r="MS43" s="70">
        <v>13.5</v>
      </c>
      <c r="MT43" s="70">
        <v>4.7</v>
      </c>
      <c r="MU43" s="70">
        <f t="shared" si="63"/>
        <v>13.5</v>
      </c>
      <c r="MV43" s="70">
        <f t="shared" si="64"/>
        <v>4.7</v>
      </c>
      <c r="MW43" s="70"/>
      <c r="MX43" s="70"/>
      <c r="MY43" s="70">
        <f t="shared" si="65"/>
        <v>0</v>
      </c>
      <c r="MZ43" s="70">
        <f t="shared" si="66"/>
        <v>0</v>
      </c>
      <c r="NA43" s="305"/>
      <c r="NB43" s="344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172">
        <v>3</v>
      </c>
      <c r="NR43" s="172"/>
      <c r="NS43" s="70">
        <v>1</v>
      </c>
      <c r="NT43" s="70"/>
      <c r="NU43" s="70">
        <v>0.3</v>
      </c>
      <c r="NV43" s="70"/>
      <c r="NW43" s="70">
        <v>5.43</v>
      </c>
      <c r="NX43" s="70"/>
      <c r="NY43" s="70">
        <v>2.72</v>
      </c>
      <c r="NZ43" s="70"/>
      <c r="OA43" s="70">
        <v>0</v>
      </c>
      <c r="OB43" s="70"/>
      <c r="OC43" s="70">
        <f t="shared" si="75"/>
        <v>12.450000000000001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0.05</v>
      </c>
      <c r="OJ43" s="70"/>
      <c r="OK43" s="70">
        <v>0</v>
      </c>
      <c r="OL43" s="70"/>
      <c r="OM43" s="70">
        <f t="shared" si="77"/>
        <v>11.350000000000001</v>
      </c>
      <c r="ON43" s="70">
        <f t="shared" si="78"/>
        <v>0</v>
      </c>
      <c r="OO43" s="407">
        <v>1.73</v>
      </c>
      <c r="OP43" s="270"/>
      <c r="OQ43" s="407">
        <v>1.58</v>
      </c>
      <c r="OR43" s="270"/>
      <c r="OS43" s="407">
        <v>1.73</v>
      </c>
      <c r="OT43" s="270"/>
      <c r="OU43" s="172">
        <f t="shared" si="79"/>
        <v>3.31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s="90" customFormat="1" ht="12.75" customHeight="1">
      <c r="A44" s="119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/>
      <c r="N44" s="67"/>
      <c r="O44" s="71"/>
      <c r="P44" s="67"/>
      <c r="Q44" s="114"/>
      <c r="R44" s="74"/>
      <c r="S44" s="263"/>
      <c r="T44" s="263"/>
      <c r="U44" s="74"/>
      <c r="V44" s="74"/>
      <c r="W44" s="74">
        <f t="shared" si="14"/>
        <v>0</v>
      </c>
      <c r="X44" s="74">
        <f t="shared" si="15"/>
        <v>0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49">
        <v>95</v>
      </c>
      <c r="AL44" s="350">
        <v>28.5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95</v>
      </c>
      <c r="AV44" s="70">
        <f t="shared" si="86"/>
        <v>28.5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74"/>
      <c r="BF44" s="74"/>
      <c r="BG44" s="357"/>
      <c r="BH44" s="358"/>
      <c r="BI44" s="357"/>
      <c r="BJ44" s="358"/>
      <c r="BK44" s="264"/>
      <c r="BL44" s="74"/>
      <c r="BM44" s="74"/>
      <c r="BN44" s="74"/>
      <c r="BO44" s="74"/>
      <c r="BP44" s="74"/>
      <c r="BQ44" s="74"/>
      <c r="BR44" s="74"/>
      <c r="BS44" s="263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>
        <v>6.18</v>
      </c>
      <c r="CH44" s="262">
        <v>2</v>
      </c>
      <c r="CI44" s="298">
        <v>20.6</v>
      </c>
      <c r="CJ44" s="262">
        <v>6</v>
      </c>
      <c r="CK44" s="269">
        <v>6</v>
      </c>
      <c r="CL44" s="269">
        <v>2</v>
      </c>
      <c r="CM44" s="298">
        <v>14.42</v>
      </c>
      <c r="CN44" s="269">
        <v>4.5</v>
      </c>
      <c r="CO44" s="74">
        <f t="shared" si="21"/>
        <v>47.2</v>
      </c>
      <c r="CP44" s="74">
        <f t="shared" si="22"/>
        <v>14.5</v>
      </c>
      <c r="CQ44" s="300">
        <v>247.40600000000001</v>
      </c>
      <c r="CR44" s="300"/>
      <c r="CS44" s="300"/>
      <c r="CT44" s="274"/>
      <c r="CU44" s="355">
        <v>18.556701030927837</v>
      </c>
      <c r="CV44" s="172"/>
      <c r="CW44" s="301">
        <v>63.814432989690722</v>
      </c>
      <c r="CX44" s="274"/>
      <c r="CY44" s="274"/>
      <c r="CZ44" s="274"/>
      <c r="DA44" s="278">
        <f t="shared" ref="DA44:DA75" si="98">CQ44+CS44+CU44+CW44+CY44</f>
        <v>329.77713402061858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41.1</v>
      </c>
      <c r="DL44" s="345">
        <v>13.7</v>
      </c>
      <c r="DM44" s="371">
        <v>41.1</v>
      </c>
      <c r="DN44" s="371">
        <v>13.7</v>
      </c>
      <c r="DO44" s="345">
        <v>39.869999999999997</v>
      </c>
      <c r="DP44" s="345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39.17</v>
      </c>
      <c r="EH44" s="383">
        <v>9.7925000000000004</v>
      </c>
      <c r="EI44" s="87">
        <v>51.55</v>
      </c>
      <c r="EJ44" s="87">
        <v>12.887499999999999</v>
      </c>
      <c r="EK44" s="74">
        <v>128.87</v>
      </c>
      <c r="EL44" s="279">
        <v>32.217500000000001</v>
      </c>
      <c r="EM44" s="267">
        <v>103.09</v>
      </c>
      <c r="EN44" s="267">
        <v>25.772500000000001</v>
      </c>
      <c r="EO44" s="267">
        <v>103.09278350515464</v>
      </c>
      <c r="EP44" s="267">
        <v>25.773195876288661</v>
      </c>
      <c r="EQ44" s="74">
        <f t="shared" si="28"/>
        <v>425.77278350515462</v>
      </c>
      <c r="ER44" s="74">
        <f t="shared" ref="ER44:ER75" si="99">EF44+EH44+EJ44+EL44</f>
        <v>54.897500000000001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53">
        <v>21</v>
      </c>
      <c r="FB44" s="268">
        <v>0</v>
      </c>
      <c r="FC44" s="106">
        <v>0</v>
      </c>
      <c r="FD44" s="264">
        <v>0</v>
      </c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8">
        <v>400</v>
      </c>
      <c r="HR44" s="67"/>
      <c r="HS44" s="298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3">
        <v>6</v>
      </c>
      <c r="HZ44" s="303">
        <v>1.5</v>
      </c>
      <c r="IA44" s="89"/>
      <c r="IB44" s="87">
        <v>0</v>
      </c>
      <c r="IC44" s="172">
        <v>8</v>
      </c>
      <c r="ID44" s="269">
        <v>2</v>
      </c>
      <c r="IE44" s="184"/>
      <c r="IF44" s="184"/>
      <c r="IG44" s="74">
        <f t="shared" si="40"/>
        <v>14</v>
      </c>
      <c r="IH44" s="74">
        <f t="shared" si="41"/>
        <v>3.5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/>
      <c r="JB44" s="67"/>
      <c r="JC44" s="67"/>
      <c r="JD44" s="67"/>
      <c r="JE44" s="347">
        <v>10.31</v>
      </c>
      <c r="JF44" s="347">
        <v>0</v>
      </c>
      <c r="JG44" s="74">
        <f t="shared" si="42"/>
        <v>10.31</v>
      </c>
      <c r="JH44" s="74">
        <f t="shared" si="43"/>
        <v>0</v>
      </c>
      <c r="JI44" s="269">
        <v>0</v>
      </c>
      <c r="JJ44" s="269">
        <v>0</v>
      </c>
      <c r="JK44" s="269">
        <v>6.4663000000000004</v>
      </c>
      <c r="JL44" s="269">
        <v>1</v>
      </c>
      <c r="JM44" s="308"/>
      <c r="JN44" s="269"/>
      <c r="JO44" s="298"/>
      <c r="JP44" s="269"/>
      <c r="JQ44" s="298">
        <v>47.42</v>
      </c>
      <c r="JR44" s="269">
        <v>10</v>
      </c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312">
        <v>25</v>
      </c>
      <c r="LL44" s="596">
        <v>0</v>
      </c>
      <c r="LM44" s="600">
        <v>13.71</v>
      </c>
      <c r="LN44" s="601">
        <v>0</v>
      </c>
      <c r="LO44" s="600">
        <v>0.98199999999999998</v>
      </c>
      <c r="LP44" s="369">
        <v>0</v>
      </c>
      <c r="LQ44" s="130"/>
      <c r="LR44" s="106"/>
      <c r="LS44" s="71"/>
      <c r="LT44" s="271"/>
      <c r="LU44" s="70">
        <f t="shared" ref="LU44:LU75" si="100">LO44+LM44+LK44+LQ44</f>
        <v>39.692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70">
        <v>13.08</v>
      </c>
      <c r="MN44" s="370">
        <v>0</v>
      </c>
      <c r="MO44" s="370">
        <v>8.7200000000000006</v>
      </c>
      <c r="MP44" s="370">
        <v>0</v>
      </c>
      <c r="MQ44" s="70">
        <f t="shared" si="61"/>
        <v>21.8</v>
      </c>
      <c r="MR44" s="70">
        <f t="shared" si="62"/>
        <v>0</v>
      </c>
      <c r="MS44" s="70">
        <v>13.5</v>
      </c>
      <c r="MT44" s="70">
        <v>4.7</v>
      </c>
      <c r="MU44" s="70">
        <f t="shared" si="63"/>
        <v>13.5</v>
      </c>
      <c r="MV44" s="70">
        <f t="shared" si="64"/>
        <v>4.7</v>
      </c>
      <c r="MW44" s="70"/>
      <c r="MX44" s="70"/>
      <c r="MY44" s="70">
        <f t="shared" si="65"/>
        <v>0</v>
      </c>
      <c r="MZ44" s="70">
        <f t="shared" si="66"/>
        <v>0</v>
      </c>
      <c r="NA44" s="305"/>
      <c r="NB44" s="344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172">
        <v>3</v>
      </c>
      <c r="NR44" s="172"/>
      <c r="NS44" s="70">
        <v>1</v>
      </c>
      <c r="NT44" s="70"/>
      <c r="NU44" s="70">
        <v>0.3</v>
      </c>
      <c r="NV44" s="70"/>
      <c r="NW44" s="70">
        <v>6.77</v>
      </c>
      <c r="NX44" s="70"/>
      <c r="NY44" s="70">
        <v>3.39</v>
      </c>
      <c r="NZ44" s="70"/>
      <c r="OA44" s="70">
        <v>0</v>
      </c>
      <c r="OB44" s="70"/>
      <c r="OC44" s="70">
        <f t="shared" si="75"/>
        <v>14.46</v>
      </c>
      <c r="OD44" s="70">
        <f t="shared" si="76"/>
        <v>0</v>
      </c>
      <c r="OE44" s="70">
        <v>11.3</v>
      </c>
      <c r="OF44" s="70"/>
      <c r="OG44" s="114">
        <v>0</v>
      </c>
      <c r="OH44" s="70"/>
      <c r="OI44" s="114">
        <v>0.09</v>
      </c>
      <c r="OJ44" s="70"/>
      <c r="OK44" s="70">
        <v>0</v>
      </c>
      <c r="OL44" s="70"/>
      <c r="OM44" s="70">
        <f t="shared" si="77"/>
        <v>11.39</v>
      </c>
      <c r="ON44" s="70">
        <f t="shared" si="78"/>
        <v>0</v>
      </c>
      <c r="OO44" s="407">
        <v>1.89</v>
      </c>
      <c r="OP44" s="270"/>
      <c r="OQ44" s="407">
        <v>1.73</v>
      </c>
      <c r="OR44" s="270"/>
      <c r="OS44" s="407">
        <v>1.89</v>
      </c>
      <c r="OT44" s="270"/>
      <c r="OU44" s="172">
        <f t="shared" ref="OU44:OU75" si="101">OO44+OQ44</f>
        <v>3.62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/>
      <c r="N45" s="67"/>
      <c r="O45" s="71"/>
      <c r="P45" s="67"/>
      <c r="Q45" s="114"/>
      <c r="R45" s="74"/>
      <c r="S45" s="263"/>
      <c r="T45" s="263"/>
      <c r="U45" s="74"/>
      <c r="V45" s="74"/>
      <c r="W45" s="74">
        <f t="shared" si="14"/>
        <v>0</v>
      </c>
      <c r="X45" s="74">
        <f t="shared" si="15"/>
        <v>0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49">
        <v>80</v>
      </c>
      <c r="AL45" s="350">
        <v>24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80</v>
      </c>
      <c r="AV45" s="70">
        <f t="shared" si="86"/>
        <v>24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74"/>
      <c r="BF45" s="74"/>
      <c r="BG45" s="357"/>
      <c r="BH45" s="358"/>
      <c r="BI45" s="357"/>
      <c r="BJ45" s="358"/>
      <c r="BK45" s="264"/>
      <c r="BL45" s="74"/>
      <c r="BM45" s="74"/>
      <c r="BN45" s="74"/>
      <c r="BO45" s="74"/>
      <c r="BP45" s="74"/>
      <c r="BQ45" s="74"/>
      <c r="BR45" s="74"/>
      <c r="BS45" s="263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>
        <v>6.18</v>
      </c>
      <c r="CH45" s="262">
        <v>2</v>
      </c>
      <c r="CI45" s="298">
        <v>20.6</v>
      </c>
      <c r="CJ45" s="262">
        <v>6</v>
      </c>
      <c r="CK45" s="269">
        <v>6</v>
      </c>
      <c r="CL45" s="269">
        <v>2</v>
      </c>
      <c r="CM45" s="298">
        <v>14.42</v>
      </c>
      <c r="CN45" s="269">
        <v>4.5</v>
      </c>
      <c r="CO45" s="74">
        <f t="shared" si="21"/>
        <v>47.2</v>
      </c>
      <c r="CP45" s="74">
        <f t="shared" si="22"/>
        <v>14.5</v>
      </c>
      <c r="CQ45" s="300">
        <v>247.40600000000001</v>
      </c>
      <c r="CR45" s="300"/>
      <c r="CS45" s="300"/>
      <c r="CT45" s="274"/>
      <c r="CU45" s="355">
        <v>18.556701030927837</v>
      </c>
      <c r="CV45" s="172"/>
      <c r="CW45" s="301">
        <v>63.814432989690722</v>
      </c>
      <c r="CX45" s="274"/>
      <c r="CY45" s="274"/>
      <c r="CZ45" s="274"/>
      <c r="DA45" s="278">
        <f t="shared" si="98"/>
        <v>329.77713402061858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41.1</v>
      </c>
      <c r="DL45" s="345">
        <v>13.7</v>
      </c>
      <c r="DM45" s="371">
        <v>41.1</v>
      </c>
      <c r="DN45" s="371">
        <v>13.7</v>
      </c>
      <c r="DO45" s="345">
        <v>39.869999999999997</v>
      </c>
      <c r="DP45" s="345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39.17</v>
      </c>
      <c r="EH45" s="383">
        <v>9.7925000000000004</v>
      </c>
      <c r="EI45" s="87">
        <v>51.55</v>
      </c>
      <c r="EJ45" s="87">
        <v>12.887499999999999</v>
      </c>
      <c r="EK45" s="74">
        <v>128.87</v>
      </c>
      <c r="EL45" s="279">
        <v>32.217500000000001</v>
      </c>
      <c r="EM45" s="267">
        <v>103.09</v>
      </c>
      <c r="EN45" s="267">
        <v>25.772500000000001</v>
      </c>
      <c r="EO45" s="267">
        <v>103.09278350515464</v>
      </c>
      <c r="EP45" s="267">
        <v>25.773195876288661</v>
      </c>
      <c r="EQ45" s="74">
        <f t="shared" si="28"/>
        <v>425.77278350515462</v>
      </c>
      <c r="ER45" s="74">
        <f t="shared" si="99"/>
        <v>54.897500000000001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53">
        <v>21</v>
      </c>
      <c r="FB45" s="268">
        <v>0</v>
      </c>
      <c r="FC45" s="106">
        <v>0</v>
      </c>
      <c r="FD45" s="264">
        <v>0</v>
      </c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8">
        <v>400</v>
      </c>
      <c r="HR45" s="67"/>
      <c r="HS45" s="298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>
        <v>6</v>
      </c>
      <c r="HZ45" s="288">
        <v>1.5</v>
      </c>
      <c r="IA45" s="89"/>
      <c r="IB45" s="87">
        <v>0</v>
      </c>
      <c r="IC45" s="351">
        <v>8</v>
      </c>
      <c r="ID45" s="269">
        <v>2</v>
      </c>
      <c r="IE45" s="184"/>
      <c r="IF45" s="184"/>
      <c r="IG45" s="74">
        <f t="shared" si="40"/>
        <v>14</v>
      </c>
      <c r="IH45" s="74">
        <f t="shared" si="41"/>
        <v>3.5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/>
      <c r="JB45" s="67"/>
      <c r="JC45" s="67"/>
      <c r="JD45" s="67"/>
      <c r="JE45" s="347">
        <v>10.31</v>
      </c>
      <c r="JF45" s="347">
        <v>0</v>
      </c>
      <c r="JG45" s="74">
        <f t="shared" si="42"/>
        <v>10.31</v>
      </c>
      <c r="JH45" s="74">
        <f t="shared" si="43"/>
        <v>0</v>
      </c>
      <c r="JI45" s="269">
        <v>0</v>
      </c>
      <c r="JJ45" s="269">
        <v>0</v>
      </c>
      <c r="JK45" s="269">
        <v>6.4663000000000004</v>
      </c>
      <c r="JL45" s="269">
        <v>1</v>
      </c>
      <c r="JM45" s="308"/>
      <c r="JN45" s="269"/>
      <c r="JO45" s="298"/>
      <c r="JP45" s="269"/>
      <c r="JQ45" s="298">
        <v>47.42</v>
      </c>
      <c r="JR45" s="269">
        <v>10</v>
      </c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312">
        <v>21.14</v>
      </c>
      <c r="LL45" s="596">
        <v>0</v>
      </c>
      <c r="LM45" s="600">
        <v>8.56</v>
      </c>
      <c r="LN45" s="601">
        <v>0</v>
      </c>
      <c r="LO45" s="600">
        <v>0</v>
      </c>
      <c r="LP45" s="369">
        <v>0</v>
      </c>
      <c r="LQ45" s="130"/>
      <c r="LR45" s="106"/>
      <c r="LS45" s="71"/>
      <c r="LT45" s="271"/>
      <c r="LU45" s="70">
        <f t="shared" si="100"/>
        <v>29.700000000000003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70">
        <v>13.62</v>
      </c>
      <c r="MN45" s="370">
        <v>0</v>
      </c>
      <c r="MO45" s="370">
        <v>9.08</v>
      </c>
      <c r="MP45" s="370">
        <v>0</v>
      </c>
      <c r="MQ45" s="70">
        <f t="shared" si="61"/>
        <v>22.7</v>
      </c>
      <c r="MR45" s="70">
        <f t="shared" si="62"/>
        <v>0</v>
      </c>
      <c r="MS45" s="70">
        <v>13.5</v>
      </c>
      <c r="MT45" s="70">
        <v>4.7</v>
      </c>
      <c r="MU45" s="70">
        <f t="shared" si="63"/>
        <v>13.5</v>
      </c>
      <c r="MV45" s="70">
        <f t="shared" si="64"/>
        <v>4.7</v>
      </c>
      <c r="MW45" s="70"/>
      <c r="MX45" s="70"/>
      <c r="MY45" s="70">
        <f t="shared" si="65"/>
        <v>0</v>
      </c>
      <c r="MZ45" s="70">
        <f t="shared" si="66"/>
        <v>0</v>
      </c>
      <c r="NA45" s="305"/>
      <c r="NB45" s="344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172">
        <v>3</v>
      </c>
      <c r="NR45" s="172"/>
      <c r="NS45" s="70">
        <v>1</v>
      </c>
      <c r="NT45" s="70"/>
      <c r="NU45" s="70">
        <v>0.3</v>
      </c>
      <c r="NV45" s="70"/>
      <c r="NW45" s="70">
        <v>7.3</v>
      </c>
      <c r="NX45" s="70"/>
      <c r="NY45" s="70">
        <v>3.66</v>
      </c>
      <c r="NZ45" s="70"/>
      <c r="OA45" s="70">
        <v>0</v>
      </c>
      <c r="OB45" s="70"/>
      <c r="OC45" s="70">
        <f t="shared" si="75"/>
        <v>15.26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0.01</v>
      </c>
      <c r="OJ45" s="70"/>
      <c r="OK45" s="70">
        <v>0</v>
      </c>
      <c r="OL45" s="70"/>
      <c r="OM45" s="70">
        <f t="shared" si="77"/>
        <v>11.31</v>
      </c>
      <c r="ON45" s="70">
        <f t="shared" si="78"/>
        <v>0</v>
      </c>
      <c r="OO45" s="407">
        <v>2.09</v>
      </c>
      <c r="OP45" s="270"/>
      <c r="OQ45" s="407">
        <v>1.92</v>
      </c>
      <c r="OR45" s="270"/>
      <c r="OS45" s="407">
        <v>2.09</v>
      </c>
      <c r="OT45" s="270"/>
      <c r="OU45" s="172">
        <f t="shared" si="101"/>
        <v>4.01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/>
      <c r="N46" s="67"/>
      <c r="O46" s="71"/>
      <c r="P46" s="67"/>
      <c r="Q46" s="114"/>
      <c r="R46" s="74"/>
      <c r="S46" s="263"/>
      <c r="T46" s="263"/>
      <c r="U46" s="74"/>
      <c r="V46" s="74"/>
      <c r="W46" s="74">
        <f t="shared" si="14"/>
        <v>0</v>
      </c>
      <c r="X46" s="74">
        <f t="shared" si="15"/>
        <v>0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49">
        <v>80</v>
      </c>
      <c r="AL46" s="350">
        <v>24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80</v>
      </c>
      <c r="AV46" s="70">
        <f t="shared" si="86"/>
        <v>24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74"/>
      <c r="BF46" s="74"/>
      <c r="BG46" s="357"/>
      <c r="BH46" s="358"/>
      <c r="BI46" s="357"/>
      <c r="BJ46" s="358"/>
      <c r="BK46" s="264"/>
      <c r="BL46" s="74"/>
      <c r="BM46" s="74"/>
      <c r="BN46" s="74"/>
      <c r="BO46" s="74"/>
      <c r="BP46" s="74"/>
      <c r="BQ46" s="74"/>
      <c r="BR46" s="74"/>
      <c r="BS46" s="263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>
        <v>6.18</v>
      </c>
      <c r="CH46" s="262">
        <v>2</v>
      </c>
      <c r="CI46" s="298">
        <v>20.6</v>
      </c>
      <c r="CJ46" s="262">
        <v>6</v>
      </c>
      <c r="CK46" s="269">
        <v>6</v>
      </c>
      <c r="CL46" s="269">
        <v>2</v>
      </c>
      <c r="CM46" s="298">
        <v>14.42</v>
      </c>
      <c r="CN46" s="269">
        <v>4.5</v>
      </c>
      <c r="CO46" s="74">
        <f t="shared" si="21"/>
        <v>47.2</v>
      </c>
      <c r="CP46" s="74">
        <f t="shared" si="22"/>
        <v>14.5</v>
      </c>
      <c r="CQ46" s="300">
        <v>247.40600000000001</v>
      </c>
      <c r="CR46" s="300"/>
      <c r="CS46" s="300"/>
      <c r="CT46" s="274"/>
      <c r="CU46" s="355">
        <v>18.556701030927837</v>
      </c>
      <c r="CV46" s="172"/>
      <c r="CW46" s="301">
        <v>63.814432989690722</v>
      </c>
      <c r="CX46" s="274"/>
      <c r="CY46" s="274"/>
      <c r="CZ46" s="274"/>
      <c r="DA46" s="278">
        <f t="shared" si="98"/>
        <v>329.77713402061858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41.1</v>
      </c>
      <c r="DL46" s="345">
        <v>13.7</v>
      </c>
      <c r="DM46" s="371">
        <v>41.1</v>
      </c>
      <c r="DN46" s="371">
        <v>13.7</v>
      </c>
      <c r="DO46" s="345">
        <v>39.869999999999997</v>
      </c>
      <c r="DP46" s="345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39.17</v>
      </c>
      <c r="EH46" s="383">
        <v>9.7925000000000004</v>
      </c>
      <c r="EI46" s="87">
        <v>51.55</v>
      </c>
      <c r="EJ46" s="87">
        <v>12.887499999999999</v>
      </c>
      <c r="EK46" s="74">
        <v>128.87</v>
      </c>
      <c r="EL46" s="279">
        <v>32.217500000000001</v>
      </c>
      <c r="EM46" s="267">
        <v>103.09</v>
      </c>
      <c r="EN46" s="267">
        <v>25.772500000000001</v>
      </c>
      <c r="EO46" s="267">
        <v>103.09278350515464</v>
      </c>
      <c r="EP46" s="267">
        <v>25.773195876288661</v>
      </c>
      <c r="EQ46" s="74">
        <f t="shared" si="28"/>
        <v>425.77278350515462</v>
      </c>
      <c r="ER46" s="74">
        <f t="shared" si="99"/>
        <v>54.897500000000001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53">
        <v>21</v>
      </c>
      <c r="FB46" s="268">
        <v>0</v>
      </c>
      <c r="FC46" s="106">
        <v>0</v>
      </c>
      <c r="FD46" s="264">
        <v>0</v>
      </c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8">
        <v>400</v>
      </c>
      <c r="HR46" s="67"/>
      <c r="HS46" s="298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3">
        <v>6</v>
      </c>
      <c r="HZ46" s="303">
        <v>1.5</v>
      </c>
      <c r="IA46" s="89"/>
      <c r="IB46" s="87">
        <v>0</v>
      </c>
      <c r="IC46" s="172">
        <v>8</v>
      </c>
      <c r="ID46" s="269">
        <v>2</v>
      </c>
      <c r="IE46" s="184"/>
      <c r="IF46" s="184"/>
      <c r="IG46" s="74">
        <f t="shared" si="40"/>
        <v>14</v>
      </c>
      <c r="IH46" s="74">
        <f t="shared" si="41"/>
        <v>3.5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/>
      <c r="JB46" s="67"/>
      <c r="JC46" s="67"/>
      <c r="JD46" s="67"/>
      <c r="JE46" s="347">
        <v>10.31</v>
      </c>
      <c r="JF46" s="347">
        <v>0</v>
      </c>
      <c r="JG46" s="74">
        <f t="shared" si="42"/>
        <v>10.31</v>
      </c>
      <c r="JH46" s="74">
        <f t="shared" si="43"/>
        <v>0</v>
      </c>
      <c r="JI46" s="269">
        <v>0</v>
      </c>
      <c r="JJ46" s="269">
        <v>0</v>
      </c>
      <c r="JK46" s="269">
        <v>6.4663000000000004</v>
      </c>
      <c r="JL46" s="269">
        <v>1</v>
      </c>
      <c r="JM46" s="308"/>
      <c r="JN46" s="269"/>
      <c r="JO46" s="298"/>
      <c r="JP46" s="269"/>
      <c r="JQ46" s="298">
        <v>47.42</v>
      </c>
      <c r="JR46" s="269">
        <v>10</v>
      </c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312">
        <v>25</v>
      </c>
      <c r="LL46" s="596">
        <v>0</v>
      </c>
      <c r="LM46" s="600">
        <v>3.4</v>
      </c>
      <c r="LN46" s="601">
        <v>0</v>
      </c>
      <c r="LO46" s="600">
        <v>1.3</v>
      </c>
      <c r="LP46" s="369">
        <v>0</v>
      </c>
      <c r="LQ46" s="130"/>
      <c r="LR46" s="106"/>
      <c r="LS46" s="71"/>
      <c r="LT46" s="106"/>
      <c r="LU46" s="70">
        <f t="shared" si="100"/>
        <v>29.7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70">
        <v>15</v>
      </c>
      <c r="MN46" s="370">
        <v>0</v>
      </c>
      <c r="MO46" s="370">
        <v>10</v>
      </c>
      <c r="MP46" s="370">
        <v>0</v>
      </c>
      <c r="MQ46" s="70">
        <f t="shared" si="61"/>
        <v>25</v>
      </c>
      <c r="MR46" s="70">
        <f t="shared" si="62"/>
        <v>0</v>
      </c>
      <c r="MS46" s="70">
        <v>13.5</v>
      </c>
      <c r="MT46" s="70">
        <v>4.7</v>
      </c>
      <c r="MU46" s="70">
        <f t="shared" si="63"/>
        <v>13.5</v>
      </c>
      <c r="MV46" s="70">
        <f t="shared" si="64"/>
        <v>4.7</v>
      </c>
      <c r="MW46" s="70"/>
      <c r="MX46" s="70"/>
      <c r="MY46" s="70">
        <f t="shared" si="65"/>
        <v>0</v>
      </c>
      <c r="MZ46" s="70">
        <f t="shared" si="66"/>
        <v>0</v>
      </c>
      <c r="NA46" s="305"/>
      <c r="NB46" s="344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172">
        <v>3</v>
      </c>
      <c r="NR46" s="172"/>
      <c r="NS46" s="70">
        <v>1</v>
      </c>
      <c r="NT46" s="70"/>
      <c r="NU46" s="70">
        <v>0.3</v>
      </c>
      <c r="NV46" s="70"/>
      <c r="NW46" s="70">
        <v>7.3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15.26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0.05</v>
      </c>
      <c r="OJ46" s="70"/>
      <c r="OK46" s="70">
        <v>0</v>
      </c>
      <c r="OL46" s="70"/>
      <c r="OM46" s="70">
        <f t="shared" si="77"/>
        <v>11.350000000000001</v>
      </c>
      <c r="ON46" s="70">
        <f t="shared" si="78"/>
        <v>0</v>
      </c>
      <c r="OO46" s="407">
        <v>2.2799999999999998</v>
      </c>
      <c r="OP46" s="270"/>
      <c r="OQ46" s="407">
        <v>2.09</v>
      </c>
      <c r="OR46" s="270"/>
      <c r="OS46" s="407">
        <v>2.2799999999999998</v>
      </c>
      <c r="OT46" s="270"/>
      <c r="OU46" s="172">
        <f t="shared" si="101"/>
        <v>4.3699999999999992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/>
      <c r="N47" s="67"/>
      <c r="O47" s="71"/>
      <c r="P47" s="67"/>
      <c r="Q47" s="114"/>
      <c r="R47" s="74"/>
      <c r="S47" s="263"/>
      <c r="T47" s="263"/>
      <c r="U47" s="74"/>
      <c r="V47" s="74"/>
      <c r="W47" s="74">
        <f t="shared" si="14"/>
        <v>0</v>
      </c>
      <c r="X47" s="74">
        <f t="shared" si="15"/>
        <v>0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49">
        <v>80</v>
      </c>
      <c r="AL47" s="350">
        <v>24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80</v>
      </c>
      <c r="AV47" s="70">
        <f t="shared" si="86"/>
        <v>24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74"/>
      <c r="BF47" s="74"/>
      <c r="BG47" s="357"/>
      <c r="BH47" s="358"/>
      <c r="BI47" s="357"/>
      <c r="BJ47" s="358"/>
      <c r="BK47" s="264"/>
      <c r="BL47" s="74"/>
      <c r="BM47" s="74"/>
      <c r="BN47" s="74"/>
      <c r="BO47" s="74"/>
      <c r="BP47" s="74"/>
      <c r="BQ47" s="74"/>
      <c r="BR47" s="74"/>
      <c r="BS47" s="263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>
        <v>6.18</v>
      </c>
      <c r="CH47" s="262">
        <v>2</v>
      </c>
      <c r="CI47" s="298">
        <v>20.6</v>
      </c>
      <c r="CJ47" s="262">
        <v>6</v>
      </c>
      <c r="CK47" s="269">
        <v>6</v>
      </c>
      <c r="CL47" s="269">
        <v>2</v>
      </c>
      <c r="CM47" s="298">
        <v>14.42</v>
      </c>
      <c r="CN47" s="269">
        <v>4.5</v>
      </c>
      <c r="CO47" s="74">
        <f t="shared" si="21"/>
        <v>47.2</v>
      </c>
      <c r="CP47" s="74">
        <f t="shared" si="22"/>
        <v>14.5</v>
      </c>
      <c r="CQ47" s="300">
        <v>247.40600000000001</v>
      </c>
      <c r="CR47" s="300"/>
      <c r="CS47" s="300"/>
      <c r="CT47" s="274"/>
      <c r="CU47" s="355">
        <v>18.556701030927837</v>
      </c>
      <c r="CV47" s="172"/>
      <c r="CW47" s="301">
        <v>63.814432989690722</v>
      </c>
      <c r="CX47" s="274"/>
      <c r="CY47" s="274"/>
      <c r="CZ47" s="274"/>
      <c r="DA47" s="278">
        <f t="shared" si="98"/>
        <v>329.77713402061858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41.1</v>
      </c>
      <c r="DL47" s="345">
        <v>13.7</v>
      </c>
      <c r="DM47" s="371">
        <v>41.1</v>
      </c>
      <c r="DN47" s="371">
        <v>13.7</v>
      </c>
      <c r="DO47" s="345">
        <v>39.869999999999997</v>
      </c>
      <c r="DP47" s="345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39.17</v>
      </c>
      <c r="EH47" s="383">
        <v>9.7925000000000004</v>
      </c>
      <c r="EI47" s="87">
        <v>51.55</v>
      </c>
      <c r="EJ47" s="87">
        <v>12.887499999999999</v>
      </c>
      <c r="EK47" s="74">
        <v>128.87</v>
      </c>
      <c r="EL47" s="279">
        <v>32.217500000000001</v>
      </c>
      <c r="EM47" s="267">
        <v>103.09</v>
      </c>
      <c r="EN47" s="267">
        <v>25.772500000000001</v>
      </c>
      <c r="EO47" s="267">
        <v>103.09278350515464</v>
      </c>
      <c r="EP47" s="267">
        <v>25.773195876288661</v>
      </c>
      <c r="EQ47" s="74">
        <f t="shared" si="28"/>
        <v>425.77278350515462</v>
      </c>
      <c r="ER47" s="74">
        <f t="shared" si="99"/>
        <v>54.897500000000001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53">
        <v>21</v>
      </c>
      <c r="FB47" s="268">
        <v>0</v>
      </c>
      <c r="FC47" s="106">
        <v>0</v>
      </c>
      <c r="FD47" s="264">
        <v>0</v>
      </c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8">
        <v>400</v>
      </c>
      <c r="HR47" s="67"/>
      <c r="HS47" s="298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>
        <v>6</v>
      </c>
      <c r="HZ47" s="288">
        <v>1.5</v>
      </c>
      <c r="IA47" s="89"/>
      <c r="IB47" s="87">
        <v>0</v>
      </c>
      <c r="IC47" s="172">
        <v>8</v>
      </c>
      <c r="ID47" s="269">
        <v>2</v>
      </c>
      <c r="IE47" s="184"/>
      <c r="IF47" s="184"/>
      <c r="IG47" s="74">
        <f t="shared" si="40"/>
        <v>14</v>
      </c>
      <c r="IH47" s="74">
        <f t="shared" si="41"/>
        <v>3.5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/>
      <c r="JB47" s="67"/>
      <c r="JC47" s="67"/>
      <c r="JD47" s="67"/>
      <c r="JE47" s="347">
        <v>10.31</v>
      </c>
      <c r="JF47" s="347">
        <v>0</v>
      </c>
      <c r="JG47" s="74">
        <f t="shared" si="42"/>
        <v>10.31</v>
      </c>
      <c r="JH47" s="74">
        <f t="shared" si="43"/>
        <v>0</v>
      </c>
      <c r="JI47" s="269">
        <v>0</v>
      </c>
      <c r="JJ47" s="269">
        <v>0</v>
      </c>
      <c r="JK47" s="269">
        <v>6.4663000000000004</v>
      </c>
      <c r="JL47" s="269">
        <v>1</v>
      </c>
      <c r="JM47" s="308"/>
      <c r="JN47" s="269"/>
      <c r="JO47" s="298"/>
      <c r="JP47" s="269"/>
      <c r="JQ47" s="298">
        <v>47.42</v>
      </c>
      <c r="JR47" s="269">
        <v>10</v>
      </c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312">
        <v>25</v>
      </c>
      <c r="LL47" s="596">
        <v>0</v>
      </c>
      <c r="LM47" s="600">
        <v>3.4</v>
      </c>
      <c r="LN47" s="601">
        <v>0</v>
      </c>
      <c r="LO47" s="600">
        <v>1.3</v>
      </c>
      <c r="LP47" s="369">
        <v>0</v>
      </c>
      <c r="LQ47" s="130"/>
      <c r="LR47" s="106"/>
      <c r="LS47" s="71"/>
      <c r="LT47" s="106"/>
      <c r="LU47" s="70">
        <f t="shared" si="100"/>
        <v>29.7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70">
        <v>15.899999999999999</v>
      </c>
      <c r="MN47" s="370">
        <v>0</v>
      </c>
      <c r="MO47" s="370">
        <v>10.600000000000001</v>
      </c>
      <c r="MP47" s="370">
        <v>0</v>
      </c>
      <c r="MQ47" s="70">
        <f t="shared" si="61"/>
        <v>26.5</v>
      </c>
      <c r="MR47" s="70">
        <f t="shared" si="62"/>
        <v>0</v>
      </c>
      <c r="MS47" s="70">
        <v>13.5</v>
      </c>
      <c r="MT47" s="70">
        <v>4.7</v>
      </c>
      <c r="MU47" s="70">
        <f t="shared" si="63"/>
        <v>13.5</v>
      </c>
      <c r="MV47" s="70">
        <f t="shared" si="64"/>
        <v>4.7</v>
      </c>
      <c r="MW47" s="70"/>
      <c r="MX47" s="70"/>
      <c r="MY47" s="70">
        <f t="shared" si="65"/>
        <v>0</v>
      </c>
      <c r="MZ47" s="70">
        <f t="shared" si="66"/>
        <v>0</v>
      </c>
      <c r="NA47" s="305"/>
      <c r="NB47" s="344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172">
        <v>3</v>
      </c>
      <c r="NR47" s="172"/>
      <c r="NS47" s="70">
        <v>1</v>
      </c>
      <c r="NT47" s="70"/>
      <c r="NU47" s="70">
        <v>0.3</v>
      </c>
      <c r="NV47" s="70"/>
      <c r="NW47" s="70">
        <v>7.3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15.26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7.0000000000000007E-2</v>
      </c>
      <c r="OJ47" s="70"/>
      <c r="OK47" s="70">
        <v>0</v>
      </c>
      <c r="OL47" s="70"/>
      <c r="OM47" s="70">
        <f t="shared" si="77"/>
        <v>11.370000000000001</v>
      </c>
      <c r="ON47" s="70">
        <f t="shared" si="78"/>
        <v>0</v>
      </c>
      <c r="OO47" s="407">
        <v>2.46</v>
      </c>
      <c r="OP47" s="270"/>
      <c r="OQ47" s="407">
        <v>2.25</v>
      </c>
      <c r="OR47" s="270"/>
      <c r="OS47" s="407">
        <v>2.46</v>
      </c>
      <c r="OT47" s="270"/>
      <c r="OU47" s="172">
        <f t="shared" si="101"/>
        <v>4.71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/>
      <c r="N48" s="67"/>
      <c r="O48" s="71"/>
      <c r="P48" s="67"/>
      <c r="Q48" s="114"/>
      <c r="R48" s="74"/>
      <c r="S48" s="263"/>
      <c r="T48" s="263"/>
      <c r="U48" s="74"/>
      <c r="V48" s="74"/>
      <c r="W48" s="74">
        <f t="shared" si="14"/>
        <v>0</v>
      </c>
      <c r="X48" s="74">
        <f t="shared" si="15"/>
        <v>0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49">
        <v>80</v>
      </c>
      <c r="AL48" s="350">
        <v>24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80</v>
      </c>
      <c r="AV48" s="70">
        <f t="shared" si="86"/>
        <v>24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74"/>
      <c r="BF48" s="74"/>
      <c r="BG48" s="357"/>
      <c r="BH48" s="358"/>
      <c r="BI48" s="357"/>
      <c r="BJ48" s="358"/>
      <c r="BK48" s="264"/>
      <c r="BL48" s="74"/>
      <c r="BM48" s="74"/>
      <c r="BN48" s="74"/>
      <c r="BO48" s="74"/>
      <c r="BP48" s="74"/>
      <c r="BQ48" s="74"/>
      <c r="BR48" s="74"/>
      <c r="BS48" s="263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>
        <v>6.18</v>
      </c>
      <c r="CH48" s="262">
        <v>2</v>
      </c>
      <c r="CI48" s="298">
        <v>20.6</v>
      </c>
      <c r="CJ48" s="262">
        <v>6</v>
      </c>
      <c r="CK48" s="269">
        <v>6</v>
      </c>
      <c r="CL48" s="269">
        <v>2</v>
      </c>
      <c r="CM48" s="298">
        <v>14.42</v>
      </c>
      <c r="CN48" s="269">
        <v>4.5</v>
      </c>
      <c r="CO48" s="74">
        <f t="shared" si="21"/>
        <v>47.2</v>
      </c>
      <c r="CP48" s="74">
        <f t="shared" si="22"/>
        <v>14.5</v>
      </c>
      <c r="CQ48" s="300">
        <v>247.40600000000001</v>
      </c>
      <c r="CR48" s="300"/>
      <c r="CS48" s="300"/>
      <c r="CT48" s="274"/>
      <c r="CU48" s="355">
        <v>18.556701030927837</v>
      </c>
      <c r="CV48" s="172"/>
      <c r="CW48" s="301">
        <v>63.814432989690722</v>
      </c>
      <c r="CX48" s="274"/>
      <c r="CY48" s="274"/>
      <c r="CZ48" s="274"/>
      <c r="DA48" s="278">
        <f t="shared" si="98"/>
        <v>329.77713402061858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41.1</v>
      </c>
      <c r="DL48" s="345">
        <v>13.7</v>
      </c>
      <c r="DM48" s="371">
        <v>41.1</v>
      </c>
      <c r="DN48" s="371">
        <v>13.7</v>
      </c>
      <c r="DO48" s="345">
        <v>39.869999999999997</v>
      </c>
      <c r="DP48" s="345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39.17</v>
      </c>
      <c r="EH48" s="383">
        <v>9.7925000000000004</v>
      </c>
      <c r="EI48" s="87">
        <v>51.55</v>
      </c>
      <c r="EJ48" s="87">
        <v>12.887499999999999</v>
      </c>
      <c r="EK48" s="74">
        <v>128.87</v>
      </c>
      <c r="EL48" s="279">
        <v>32.217500000000001</v>
      </c>
      <c r="EM48" s="267">
        <v>103.09</v>
      </c>
      <c r="EN48" s="267">
        <v>25.772500000000001</v>
      </c>
      <c r="EO48" s="267">
        <v>103.09278350515464</v>
      </c>
      <c r="EP48" s="267">
        <v>25.773195876288661</v>
      </c>
      <c r="EQ48" s="74">
        <f t="shared" si="28"/>
        <v>425.77278350515462</v>
      </c>
      <c r="ER48" s="74">
        <f t="shared" si="99"/>
        <v>54.897500000000001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53">
        <v>21</v>
      </c>
      <c r="FB48" s="268">
        <v>0</v>
      </c>
      <c r="FC48" s="106">
        <v>0</v>
      </c>
      <c r="FD48" s="264">
        <v>0</v>
      </c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8">
        <v>400</v>
      </c>
      <c r="HR48" s="67"/>
      <c r="HS48" s="298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3">
        <v>6</v>
      </c>
      <c r="HZ48" s="303">
        <v>1.5</v>
      </c>
      <c r="IA48" s="89"/>
      <c r="IB48" s="87">
        <v>0</v>
      </c>
      <c r="IC48" s="172">
        <v>8</v>
      </c>
      <c r="ID48" s="269">
        <v>2</v>
      </c>
      <c r="IE48" s="184"/>
      <c r="IF48" s="184"/>
      <c r="IG48" s="74">
        <f t="shared" si="40"/>
        <v>14</v>
      </c>
      <c r="IH48" s="74">
        <f t="shared" si="41"/>
        <v>3.5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/>
      <c r="JB48" s="67"/>
      <c r="JC48" s="67"/>
      <c r="JD48" s="67"/>
      <c r="JE48" s="347">
        <v>10.31</v>
      </c>
      <c r="JF48" s="347">
        <v>0</v>
      </c>
      <c r="JG48" s="74">
        <f t="shared" si="42"/>
        <v>10.31</v>
      </c>
      <c r="JH48" s="74">
        <f t="shared" si="43"/>
        <v>0</v>
      </c>
      <c r="JI48" s="269">
        <v>0</v>
      </c>
      <c r="JJ48" s="269">
        <v>0</v>
      </c>
      <c r="JK48" s="269">
        <v>6.4663000000000004</v>
      </c>
      <c r="JL48" s="269">
        <v>1</v>
      </c>
      <c r="JM48" s="308"/>
      <c r="JN48" s="269"/>
      <c r="JO48" s="298"/>
      <c r="JP48" s="269"/>
      <c r="JQ48" s="298">
        <v>47.42</v>
      </c>
      <c r="JR48" s="269">
        <v>10</v>
      </c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312">
        <v>25</v>
      </c>
      <c r="LL48" s="596">
        <v>0</v>
      </c>
      <c r="LM48" s="600">
        <v>3.4</v>
      </c>
      <c r="LN48" s="601">
        <v>0</v>
      </c>
      <c r="LO48" s="600">
        <v>1.3</v>
      </c>
      <c r="LP48" s="369">
        <v>0</v>
      </c>
      <c r="LQ48" s="130"/>
      <c r="LR48" s="106"/>
      <c r="LS48" s="71"/>
      <c r="LT48" s="106"/>
      <c r="LU48" s="70">
        <f t="shared" si="100"/>
        <v>29.7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70">
        <v>16.8</v>
      </c>
      <c r="MN48" s="370">
        <v>0</v>
      </c>
      <c r="MO48" s="370">
        <v>11.200000000000001</v>
      </c>
      <c r="MP48" s="370">
        <v>0</v>
      </c>
      <c r="MQ48" s="70">
        <f t="shared" si="61"/>
        <v>28</v>
      </c>
      <c r="MR48" s="70">
        <f t="shared" si="62"/>
        <v>0</v>
      </c>
      <c r="MS48" s="70">
        <v>13.5</v>
      </c>
      <c r="MT48" s="70">
        <v>4.7</v>
      </c>
      <c r="MU48" s="70">
        <f t="shared" si="63"/>
        <v>13.5</v>
      </c>
      <c r="MV48" s="70">
        <f t="shared" si="64"/>
        <v>4.7</v>
      </c>
      <c r="MW48" s="70"/>
      <c r="MX48" s="70"/>
      <c r="MY48" s="70">
        <f t="shared" si="65"/>
        <v>0</v>
      </c>
      <c r="MZ48" s="70">
        <f t="shared" si="66"/>
        <v>0</v>
      </c>
      <c r="NA48" s="305"/>
      <c r="NB48" s="344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172">
        <v>3</v>
      </c>
      <c r="NR48" s="172"/>
      <c r="NS48" s="70">
        <v>1</v>
      </c>
      <c r="NT48" s="70"/>
      <c r="NU48" s="70">
        <v>0.3</v>
      </c>
      <c r="NV48" s="70"/>
      <c r="NW48" s="70">
        <v>7.3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15.26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1.86</v>
      </c>
      <c r="OJ48" s="70"/>
      <c r="OK48" s="70">
        <v>0</v>
      </c>
      <c r="OL48" s="70"/>
      <c r="OM48" s="70">
        <f t="shared" si="77"/>
        <v>13.16</v>
      </c>
      <c r="ON48" s="70">
        <f t="shared" si="78"/>
        <v>0</v>
      </c>
      <c r="OO48" s="407">
        <v>2.61</v>
      </c>
      <c r="OP48" s="270"/>
      <c r="OQ48" s="407">
        <v>2.39</v>
      </c>
      <c r="OR48" s="270"/>
      <c r="OS48" s="407">
        <v>2.61</v>
      </c>
      <c r="OT48" s="270"/>
      <c r="OU48" s="172">
        <f t="shared" si="101"/>
        <v>5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/>
      <c r="N49" s="67"/>
      <c r="O49" s="71"/>
      <c r="P49" s="67"/>
      <c r="Q49" s="114"/>
      <c r="R49" s="74"/>
      <c r="S49" s="263"/>
      <c r="T49" s="263"/>
      <c r="U49" s="74"/>
      <c r="V49" s="74"/>
      <c r="W49" s="74">
        <f t="shared" si="14"/>
        <v>0</v>
      </c>
      <c r="X49" s="74">
        <f t="shared" si="15"/>
        <v>0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49">
        <v>80</v>
      </c>
      <c r="AL49" s="350">
        <v>24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80</v>
      </c>
      <c r="AV49" s="70">
        <f t="shared" si="86"/>
        <v>24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74"/>
      <c r="BF49" s="74"/>
      <c r="BG49" s="357"/>
      <c r="BH49" s="358"/>
      <c r="BI49" s="357"/>
      <c r="BJ49" s="358"/>
      <c r="BK49" s="264"/>
      <c r="BL49" s="74"/>
      <c r="BM49" s="74"/>
      <c r="BN49" s="74"/>
      <c r="BO49" s="74"/>
      <c r="BP49" s="74"/>
      <c r="BQ49" s="74"/>
      <c r="BR49" s="74"/>
      <c r="BS49" s="263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>
        <v>6.18</v>
      </c>
      <c r="CH49" s="262">
        <v>2</v>
      </c>
      <c r="CI49" s="298">
        <v>20.6</v>
      </c>
      <c r="CJ49" s="262">
        <v>6</v>
      </c>
      <c r="CK49" s="269">
        <v>6</v>
      </c>
      <c r="CL49" s="269">
        <v>2</v>
      </c>
      <c r="CM49" s="298">
        <v>14.42</v>
      </c>
      <c r="CN49" s="269">
        <v>4.5</v>
      </c>
      <c r="CO49" s="74">
        <f t="shared" si="21"/>
        <v>47.2</v>
      </c>
      <c r="CP49" s="74">
        <f t="shared" si="22"/>
        <v>14.5</v>
      </c>
      <c r="CQ49" s="300">
        <v>247.40600000000001</v>
      </c>
      <c r="CR49" s="300"/>
      <c r="CS49" s="300"/>
      <c r="CT49" s="274"/>
      <c r="CU49" s="355">
        <v>18.556701030927837</v>
      </c>
      <c r="CV49" s="172"/>
      <c r="CW49" s="301">
        <v>63.814432989690722</v>
      </c>
      <c r="CX49" s="274"/>
      <c r="CY49" s="274"/>
      <c r="CZ49" s="274"/>
      <c r="DA49" s="278">
        <f t="shared" si="98"/>
        <v>329.77713402061858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41.1</v>
      </c>
      <c r="DL49" s="345">
        <v>13.7</v>
      </c>
      <c r="DM49" s="371">
        <v>41.1</v>
      </c>
      <c r="DN49" s="371">
        <v>13.7</v>
      </c>
      <c r="DO49" s="345">
        <v>39.869999999999997</v>
      </c>
      <c r="DP49" s="345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39.17</v>
      </c>
      <c r="EH49" s="383">
        <v>9.7925000000000004</v>
      </c>
      <c r="EI49" s="87">
        <v>51.55</v>
      </c>
      <c r="EJ49" s="87">
        <v>12.887499999999999</v>
      </c>
      <c r="EK49" s="74">
        <v>128.87</v>
      </c>
      <c r="EL49" s="279">
        <v>32.217500000000001</v>
      </c>
      <c r="EM49" s="267">
        <v>103.09</v>
      </c>
      <c r="EN49" s="267">
        <v>25.772500000000001</v>
      </c>
      <c r="EO49" s="267">
        <v>103.09278350515464</v>
      </c>
      <c r="EP49" s="267">
        <v>25.773195876288661</v>
      </c>
      <c r="EQ49" s="74">
        <f t="shared" si="28"/>
        <v>425.77278350515462</v>
      </c>
      <c r="ER49" s="74">
        <f t="shared" si="99"/>
        <v>54.897500000000001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53">
        <v>21</v>
      </c>
      <c r="FB49" s="268">
        <v>0</v>
      </c>
      <c r="FC49" s="106">
        <v>0</v>
      </c>
      <c r="FD49" s="264">
        <v>0</v>
      </c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8">
        <v>400</v>
      </c>
      <c r="HR49" s="67"/>
      <c r="HS49" s="298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3">
        <v>6</v>
      </c>
      <c r="HZ49" s="303">
        <v>1.5</v>
      </c>
      <c r="IA49" s="89"/>
      <c r="IB49" s="87">
        <v>0</v>
      </c>
      <c r="IC49" s="172">
        <v>8</v>
      </c>
      <c r="ID49" s="269">
        <v>2</v>
      </c>
      <c r="IE49" s="184"/>
      <c r="IF49" s="184"/>
      <c r="IG49" s="74">
        <f t="shared" si="40"/>
        <v>14</v>
      </c>
      <c r="IH49" s="74">
        <f t="shared" si="41"/>
        <v>3.5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/>
      <c r="JB49" s="67"/>
      <c r="JC49" s="67"/>
      <c r="JD49" s="67"/>
      <c r="JE49" s="347">
        <v>10.31</v>
      </c>
      <c r="JF49" s="347">
        <v>0</v>
      </c>
      <c r="JG49" s="74">
        <f t="shared" si="42"/>
        <v>10.31</v>
      </c>
      <c r="JH49" s="74">
        <f t="shared" si="43"/>
        <v>0</v>
      </c>
      <c r="JI49" s="269">
        <v>0</v>
      </c>
      <c r="JJ49" s="269">
        <v>0</v>
      </c>
      <c r="JK49" s="269">
        <v>6.4663000000000004</v>
      </c>
      <c r="JL49" s="269">
        <v>1</v>
      </c>
      <c r="JM49" s="308"/>
      <c r="JN49" s="269"/>
      <c r="JO49" s="298"/>
      <c r="JP49" s="269"/>
      <c r="JQ49" s="298">
        <v>47.42</v>
      </c>
      <c r="JR49" s="269">
        <v>10</v>
      </c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312">
        <v>25</v>
      </c>
      <c r="LL49" s="596">
        <v>0</v>
      </c>
      <c r="LM49" s="600">
        <v>3.4</v>
      </c>
      <c r="LN49" s="601">
        <v>0</v>
      </c>
      <c r="LO49" s="600">
        <v>1.3</v>
      </c>
      <c r="LP49" s="369">
        <v>0</v>
      </c>
      <c r="LQ49" s="130"/>
      <c r="LR49" s="106"/>
      <c r="LS49" s="71"/>
      <c r="LT49" s="106"/>
      <c r="LU49" s="70">
        <f t="shared" si="100"/>
        <v>29.7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70">
        <v>17.7</v>
      </c>
      <c r="MN49" s="370">
        <v>0</v>
      </c>
      <c r="MO49" s="370">
        <v>11.8</v>
      </c>
      <c r="MP49" s="370">
        <v>0</v>
      </c>
      <c r="MQ49" s="70">
        <f t="shared" si="61"/>
        <v>29.5</v>
      </c>
      <c r="MR49" s="70">
        <f t="shared" si="62"/>
        <v>0</v>
      </c>
      <c r="MS49" s="70">
        <v>13.5</v>
      </c>
      <c r="MT49" s="70">
        <v>4.7</v>
      </c>
      <c r="MU49" s="70">
        <f t="shared" si="63"/>
        <v>13.5</v>
      </c>
      <c r="MV49" s="70">
        <f t="shared" si="64"/>
        <v>4.7</v>
      </c>
      <c r="MW49" s="70"/>
      <c r="MX49" s="70"/>
      <c r="MY49" s="70">
        <f t="shared" si="65"/>
        <v>0</v>
      </c>
      <c r="MZ49" s="70">
        <f t="shared" si="66"/>
        <v>0</v>
      </c>
      <c r="NA49" s="305"/>
      <c r="NB49" s="344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172">
        <v>3</v>
      </c>
      <c r="NR49" s="172"/>
      <c r="NS49" s="70">
        <v>1</v>
      </c>
      <c r="NT49" s="70"/>
      <c r="NU49" s="70">
        <v>0.3</v>
      </c>
      <c r="NV49" s="70"/>
      <c r="NW49" s="70">
        <v>7.3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15.26</v>
      </c>
      <c r="OD49" s="70">
        <f t="shared" si="76"/>
        <v>0</v>
      </c>
      <c r="OE49" s="70">
        <v>11.3</v>
      </c>
      <c r="OF49" s="70"/>
      <c r="OG49" s="114">
        <v>0.14000000000000001</v>
      </c>
      <c r="OH49" s="70"/>
      <c r="OI49" s="114">
        <v>2.5</v>
      </c>
      <c r="OJ49" s="70"/>
      <c r="OK49" s="70">
        <v>1</v>
      </c>
      <c r="OL49" s="70"/>
      <c r="OM49" s="70">
        <f t="shared" si="77"/>
        <v>14.940000000000001</v>
      </c>
      <c r="ON49" s="70">
        <f t="shared" si="78"/>
        <v>0</v>
      </c>
      <c r="OO49" s="407">
        <v>2.83</v>
      </c>
      <c r="OP49" s="270"/>
      <c r="OQ49" s="407">
        <v>2.59</v>
      </c>
      <c r="OR49" s="270"/>
      <c r="OS49" s="407">
        <v>2.83</v>
      </c>
      <c r="OT49" s="270"/>
      <c r="OU49" s="172">
        <f t="shared" si="101"/>
        <v>5.42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/>
      <c r="N50" s="67"/>
      <c r="O50" s="71"/>
      <c r="P50" s="67"/>
      <c r="Q50" s="114"/>
      <c r="R50" s="74"/>
      <c r="S50" s="263"/>
      <c r="T50" s="263"/>
      <c r="U50" s="74"/>
      <c r="V50" s="74"/>
      <c r="W50" s="74">
        <f t="shared" si="14"/>
        <v>0</v>
      </c>
      <c r="X50" s="74">
        <f t="shared" si="15"/>
        <v>0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49">
        <v>80</v>
      </c>
      <c r="AL50" s="350">
        <v>24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80</v>
      </c>
      <c r="AV50" s="70">
        <f t="shared" si="86"/>
        <v>24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74"/>
      <c r="BF50" s="74"/>
      <c r="BG50" s="357"/>
      <c r="BH50" s="358"/>
      <c r="BI50" s="357"/>
      <c r="BJ50" s="358"/>
      <c r="BK50" s="264"/>
      <c r="BL50" s="74"/>
      <c r="BM50" s="74"/>
      <c r="BN50" s="74"/>
      <c r="BO50" s="74"/>
      <c r="BP50" s="74"/>
      <c r="BQ50" s="74"/>
      <c r="BR50" s="74"/>
      <c r="BS50" s="263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>
        <v>6.18</v>
      </c>
      <c r="CH50" s="262">
        <v>2</v>
      </c>
      <c r="CI50" s="298">
        <v>20.6</v>
      </c>
      <c r="CJ50" s="262">
        <v>6</v>
      </c>
      <c r="CK50" s="269">
        <v>6</v>
      </c>
      <c r="CL50" s="269">
        <v>2</v>
      </c>
      <c r="CM50" s="298">
        <v>14.42</v>
      </c>
      <c r="CN50" s="269">
        <v>4.5</v>
      </c>
      <c r="CO50" s="74">
        <f t="shared" si="21"/>
        <v>47.2</v>
      </c>
      <c r="CP50" s="74">
        <f t="shared" si="22"/>
        <v>14.5</v>
      </c>
      <c r="CQ50" s="300">
        <v>247.40600000000001</v>
      </c>
      <c r="CR50" s="300"/>
      <c r="CS50" s="300"/>
      <c r="CT50" s="274"/>
      <c r="CU50" s="355">
        <v>18.556701030927837</v>
      </c>
      <c r="CV50" s="172"/>
      <c r="CW50" s="301">
        <v>63.814432989690722</v>
      </c>
      <c r="CX50" s="274"/>
      <c r="CY50" s="274"/>
      <c r="CZ50" s="274"/>
      <c r="DA50" s="278">
        <f t="shared" si="98"/>
        <v>329.77713402061858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41.1</v>
      </c>
      <c r="DL50" s="345">
        <v>13.7</v>
      </c>
      <c r="DM50" s="371">
        <v>41.1</v>
      </c>
      <c r="DN50" s="371">
        <v>13.7</v>
      </c>
      <c r="DO50" s="345">
        <v>39.869999999999997</v>
      </c>
      <c r="DP50" s="345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39.17</v>
      </c>
      <c r="EH50" s="383">
        <v>9.7925000000000004</v>
      </c>
      <c r="EI50" s="87">
        <v>51.55</v>
      </c>
      <c r="EJ50" s="87">
        <v>12.887499999999999</v>
      </c>
      <c r="EK50" s="74">
        <v>128.87</v>
      </c>
      <c r="EL50" s="279">
        <v>32.217500000000001</v>
      </c>
      <c r="EM50" s="267">
        <v>103.09</v>
      </c>
      <c r="EN50" s="267">
        <v>25.772500000000001</v>
      </c>
      <c r="EO50" s="267">
        <v>103.09278350515464</v>
      </c>
      <c r="EP50" s="267">
        <v>25.773195876288661</v>
      </c>
      <c r="EQ50" s="74">
        <f t="shared" si="28"/>
        <v>425.77278350515462</v>
      </c>
      <c r="ER50" s="74">
        <f t="shared" si="99"/>
        <v>54.897500000000001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53">
        <v>21</v>
      </c>
      <c r="FB50" s="268">
        <v>0</v>
      </c>
      <c r="FC50" s="106">
        <v>0</v>
      </c>
      <c r="FD50" s="264">
        <v>0</v>
      </c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8">
        <v>400</v>
      </c>
      <c r="HR50" s="67"/>
      <c r="HS50" s="298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3">
        <v>6</v>
      </c>
      <c r="HZ50" s="303">
        <v>1.5</v>
      </c>
      <c r="IA50" s="89"/>
      <c r="IB50" s="87">
        <v>0</v>
      </c>
      <c r="IC50" s="172">
        <v>8</v>
      </c>
      <c r="ID50" s="269">
        <v>2</v>
      </c>
      <c r="IE50" s="184"/>
      <c r="IF50" s="184"/>
      <c r="IG50" s="74">
        <f t="shared" si="40"/>
        <v>14</v>
      </c>
      <c r="IH50" s="74">
        <f t="shared" si="41"/>
        <v>3.5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/>
      <c r="JB50" s="67"/>
      <c r="JC50" s="67"/>
      <c r="JD50" s="67"/>
      <c r="JE50" s="347">
        <v>10.31</v>
      </c>
      <c r="JF50" s="347">
        <v>0</v>
      </c>
      <c r="JG50" s="74">
        <f t="shared" si="42"/>
        <v>10.31</v>
      </c>
      <c r="JH50" s="74">
        <f t="shared" si="43"/>
        <v>0</v>
      </c>
      <c r="JI50" s="269">
        <v>0</v>
      </c>
      <c r="JJ50" s="269">
        <v>0</v>
      </c>
      <c r="JK50" s="269">
        <v>6.4663000000000004</v>
      </c>
      <c r="JL50" s="269">
        <v>1</v>
      </c>
      <c r="JM50" s="308"/>
      <c r="JN50" s="269"/>
      <c r="JO50" s="298"/>
      <c r="JP50" s="269"/>
      <c r="JQ50" s="298">
        <v>47.42</v>
      </c>
      <c r="JR50" s="269">
        <v>10</v>
      </c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312">
        <v>25</v>
      </c>
      <c r="LL50" s="596">
        <v>0</v>
      </c>
      <c r="LM50" s="600">
        <v>3.4</v>
      </c>
      <c r="LN50" s="601">
        <v>0</v>
      </c>
      <c r="LO50" s="600">
        <v>1.3</v>
      </c>
      <c r="LP50" s="369">
        <v>0</v>
      </c>
      <c r="LQ50" s="130"/>
      <c r="LR50" s="106"/>
      <c r="LS50" s="71"/>
      <c r="LT50" s="106"/>
      <c r="LU50" s="70">
        <f t="shared" si="100"/>
        <v>29.7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70">
        <v>18.3</v>
      </c>
      <c r="MN50" s="370">
        <v>0</v>
      </c>
      <c r="MO50" s="370">
        <v>12.200000000000001</v>
      </c>
      <c r="MP50" s="370">
        <v>0</v>
      </c>
      <c r="MQ50" s="70">
        <f t="shared" si="61"/>
        <v>30.5</v>
      </c>
      <c r="MR50" s="70">
        <f t="shared" si="62"/>
        <v>0</v>
      </c>
      <c r="MS50" s="70">
        <v>13.5</v>
      </c>
      <c r="MT50" s="70">
        <v>4.7</v>
      </c>
      <c r="MU50" s="70">
        <f t="shared" si="63"/>
        <v>13.5</v>
      </c>
      <c r="MV50" s="70">
        <f t="shared" si="64"/>
        <v>4.7</v>
      </c>
      <c r="MW50" s="70"/>
      <c r="MX50" s="70"/>
      <c r="MY50" s="70">
        <f t="shared" si="65"/>
        <v>0</v>
      </c>
      <c r="MZ50" s="70">
        <f t="shared" si="66"/>
        <v>0</v>
      </c>
      <c r="NA50" s="305"/>
      <c r="NB50" s="344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172">
        <v>3</v>
      </c>
      <c r="NR50" s="172"/>
      <c r="NS50" s="70">
        <v>1</v>
      </c>
      <c r="NT50" s="70"/>
      <c r="NU50" s="70">
        <v>0.3</v>
      </c>
      <c r="NV50" s="70"/>
      <c r="NW50" s="70">
        <v>7.3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15.26</v>
      </c>
      <c r="OD50" s="70">
        <f t="shared" si="76"/>
        <v>0</v>
      </c>
      <c r="OE50" s="70">
        <v>11.3</v>
      </c>
      <c r="OF50" s="70"/>
      <c r="OG50" s="114">
        <v>1.73</v>
      </c>
      <c r="OH50" s="70"/>
      <c r="OI50" s="114">
        <v>2.5</v>
      </c>
      <c r="OJ50" s="70"/>
      <c r="OK50" s="70">
        <v>1</v>
      </c>
      <c r="OL50" s="70"/>
      <c r="OM50" s="70">
        <f t="shared" si="77"/>
        <v>16.53</v>
      </c>
      <c r="ON50" s="70">
        <f t="shared" si="78"/>
        <v>0</v>
      </c>
      <c r="OO50" s="407">
        <v>2.86</v>
      </c>
      <c r="OP50" s="270"/>
      <c r="OQ50" s="407">
        <v>2.62</v>
      </c>
      <c r="OR50" s="270"/>
      <c r="OS50" s="407">
        <v>2.86</v>
      </c>
      <c r="OT50" s="270"/>
      <c r="OU50" s="172">
        <f t="shared" si="101"/>
        <v>5.48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8"/>
      <c r="L51" s="298"/>
      <c r="M51" s="67"/>
      <c r="N51" s="67"/>
      <c r="O51" s="71"/>
      <c r="P51" s="67"/>
      <c r="Q51" s="106"/>
      <c r="R51" s="67"/>
      <c r="S51" s="298"/>
      <c r="T51" s="298"/>
      <c r="U51" s="67"/>
      <c r="V51" s="67"/>
      <c r="W51" s="67">
        <f t="shared" si="14"/>
        <v>0</v>
      </c>
      <c r="X51" s="74">
        <f t="shared" si="15"/>
        <v>0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49">
        <v>80</v>
      </c>
      <c r="AL51" s="350">
        <v>24</v>
      </c>
      <c r="AM51" s="85"/>
      <c r="AN51" s="85"/>
      <c r="AO51" s="338"/>
      <c r="AP51" s="338"/>
      <c r="AQ51" s="338"/>
      <c r="AR51" s="338"/>
      <c r="AS51" s="338"/>
      <c r="AT51" s="338"/>
      <c r="AU51" s="71">
        <f t="shared" si="85"/>
        <v>80</v>
      </c>
      <c r="AV51" s="71">
        <f t="shared" si="86"/>
        <v>24</v>
      </c>
      <c r="AW51" s="67">
        <v>2</v>
      </c>
      <c r="AX51" s="67">
        <v>0.85</v>
      </c>
      <c r="AY51" s="321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67"/>
      <c r="BF51" s="67"/>
      <c r="BG51" s="363"/>
      <c r="BH51" s="364"/>
      <c r="BI51" s="363"/>
      <c r="BJ51" s="364"/>
      <c r="BK51" s="269"/>
      <c r="BL51" s="67"/>
      <c r="BM51" s="67"/>
      <c r="BN51" s="67"/>
      <c r="BO51" s="67"/>
      <c r="BP51" s="67"/>
      <c r="BQ51" s="67"/>
      <c r="BR51" s="67"/>
      <c r="BS51" s="29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>
        <v>6.18</v>
      </c>
      <c r="CH51" s="262">
        <v>2</v>
      </c>
      <c r="CI51" s="298">
        <v>20.6</v>
      </c>
      <c r="CJ51" s="262">
        <v>6</v>
      </c>
      <c r="CK51" s="269">
        <v>6</v>
      </c>
      <c r="CL51" s="269">
        <v>2</v>
      </c>
      <c r="CM51" s="298">
        <v>14.42</v>
      </c>
      <c r="CN51" s="269">
        <v>4.5</v>
      </c>
      <c r="CO51" s="67">
        <f t="shared" si="21"/>
        <v>47.2</v>
      </c>
      <c r="CP51" s="67">
        <f t="shared" si="22"/>
        <v>14.5</v>
      </c>
      <c r="CQ51" s="301">
        <v>247.40600000000001</v>
      </c>
      <c r="CR51" s="301"/>
      <c r="CS51" s="301"/>
      <c r="CT51" s="81"/>
      <c r="CU51" s="356">
        <v>18.556701030927837</v>
      </c>
      <c r="CV51" s="305"/>
      <c r="CW51" s="301">
        <v>63.814432989690722</v>
      </c>
      <c r="CX51" s="81"/>
      <c r="CY51" s="81"/>
      <c r="CZ51" s="81"/>
      <c r="DA51" s="313">
        <f t="shared" si="98"/>
        <v>329.77713402061858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41.1</v>
      </c>
      <c r="DL51" s="346">
        <v>13.7</v>
      </c>
      <c r="DM51" s="371">
        <v>41.1</v>
      </c>
      <c r="DN51" s="371">
        <v>13.7</v>
      </c>
      <c r="DO51" s="346">
        <v>39.869999999999997</v>
      </c>
      <c r="DP51" s="346">
        <v>13.29</v>
      </c>
      <c r="DQ51" s="265"/>
      <c r="DR51" s="265"/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39.17</v>
      </c>
      <c r="EH51" s="322">
        <v>9.7925000000000004</v>
      </c>
      <c r="EI51" s="87">
        <v>51.55</v>
      </c>
      <c r="EJ51" s="87">
        <v>12.887499999999999</v>
      </c>
      <c r="EK51" s="74">
        <v>128.87</v>
      </c>
      <c r="EL51" s="87">
        <v>32.217500000000001</v>
      </c>
      <c r="EM51" s="314">
        <v>103.09</v>
      </c>
      <c r="EN51" s="314">
        <v>25.772500000000001</v>
      </c>
      <c r="EO51" s="314">
        <v>103.09278350515464</v>
      </c>
      <c r="EP51" s="314">
        <v>25.773195876288661</v>
      </c>
      <c r="EQ51" s="67">
        <f t="shared" si="28"/>
        <v>425.77278350515462</v>
      </c>
      <c r="ER51" s="67">
        <f t="shared" si="99"/>
        <v>54.897500000000001</v>
      </c>
      <c r="ES51" s="305"/>
      <c r="ET51" s="30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4">
        <v>21</v>
      </c>
      <c r="FB51" s="269">
        <v>0</v>
      </c>
      <c r="FC51" s="106">
        <v>0</v>
      </c>
      <c r="FD51" s="269">
        <v>0</v>
      </c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8">
        <v>400</v>
      </c>
      <c r="HR51" s="67"/>
      <c r="HS51" s="298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6">
        <v>6</v>
      </c>
      <c r="HZ51" s="316">
        <v>1.5</v>
      </c>
      <c r="IA51" s="89"/>
      <c r="IB51" s="87">
        <v>0</v>
      </c>
      <c r="IC51" s="305">
        <v>8</v>
      </c>
      <c r="ID51" s="269">
        <v>2</v>
      </c>
      <c r="IE51" s="89"/>
      <c r="IF51" s="89"/>
      <c r="IG51" s="67">
        <f t="shared" si="40"/>
        <v>14</v>
      </c>
      <c r="IH51" s="67">
        <f t="shared" si="41"/>
        <v>3.5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/>
      <c r="JB51" s="67"/>
      <c r="JC51" s="67"/>
      <c r="JD51" s="67"/>
      <c r="JE51" s="347">
        <v>10.31</v>
      </c>
      <c r="JF51" s="347">
        <v>0</v>
      </c>
      <c r="JG51" s="67">
        <f t="shared" si="42"/>
        <v>10.31</v>
      </c>
      <c r="JH51" s="67">
        <f t="shared" si="43"/>
        <v>0</v>
      </c>
      <c r="JI51" s="269">
        <v>0</v>
      </c>
      <c r="JJ51" s="269">
        <v>0</v>
      </c>
      <c r="JK51" s="269">
        <v>6.4663000000000004</v>
      </c>
      <c r="JL51" s="269">
        <v>1</v>
      </c>
      <c r="JM51" s="308"/>
      <c r="JN51" s="269"/>
      <c r="JO51" s="298"/>
      <c r="JP51" s="269"/>
      <c r="JQ51" s="298">
        <v>47.42</v>
      </c>
      <c r="JR51" s="269">
        <v>10</v>
      </c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8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312">
        <v>25</v>
      </c>
      <c r="LL51" s="596">
        <v>0</v>
      </c>
      <c r="LM51" s="600">
        <v>3.4</v>
      </c>
      <c r="LN51" s="601">
        <v>0</v>
      </c>
      <c r="LO51" s="600">
        <v>1.3</v>
      </c>
      <c r="LP51" s="369">
        <v>0</v>
      </c>
      <c r="LQ51" s="130"/>
      <c r="LR51" s="106"/>
      <c r="LS51" s="71"/>
      <c r="LT51" s="106"/>
      <c r="LU51" s="71">
        <f t="shared" si="100"/>
        <v>29.7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70">
        <v>19.2</v>
      </c>
      <c r="MN51" s="370">
        <v>0</v>
      </c>
      <c r="MO51" s="370">
        <v>12.8</v>
      </c>
      <c r="MP51" s="370">
        <v>0</v>
      </c>
      <c r="MQ51" s="71">
        <f t="shared" si="61"/>
        <v>32</v>
      </c>
      <c r="MR51" s="71">
        <f t="shared" si="62"/>
        <v>0</v>
      </c>
      <c r="MS51" s="71">
        <v>13.5</v>
      </c>
      <c r="MT51" s="71">
        <v>4.7</v>
      </c>
      <c r="MU51" s="71">
        <f t="shared" si="63"/>
        <v>13.5</v>
      </c>
      <c r="MV51" s="71">
        <f t="shared" si="64"/>
        <v>4.7</v>
      </c>
      <c r="MW51" s="71"/>
      <c r="MX51" s="71"/>
      <c r="MY51" s="71">
        <f t="shared" si="65"/>
        <v>0</v>
      </c>
      <c r="MZ51" s="71">
        <f t="shared" si="66"/>
        <v>0</v>
      </c>
      <c r="NA51" s="305"/>
      <c r="NB51" s="344"/>
      <c r="NC51" s="71">
        <f t="shared" si="67"/>
        <v>0</v>
      </c>
      <c r="ND51" s="71">
        <f t="shared" si="68"/>
        <v>0</v>
      </c>
      <c r="NE51" s="305"/>
      <c r="NF51" s="305"/>
      <c r="NG51" s="305">
        <f t="shared" si="69"/>
        <v>0</v>
      </c>
      <c r="NH51" s="305">
        <f t="shared" si="70"/>
        <v>0</v>
      </c>
      <c r="NI51" s="305"/>
      <c r="NJ51" s="305"/>
      <c r="NK51" s="305">
        <f t="shared" si="71"/>
        <v>0</v>
      </c>
      <c r="NL51" s="305">
        <f t="shared" si="72"/>
        <v>0</v>
      </c>
      <c r="NM51" s="269"/>
      <c r="NN51" s="305"/>
      <c r="NO51" s="305">
        <f t="shared" si="73"/>
        <v>0</v>
      </c>
      <c r="NP51" s="305">
        <f t="shared" si="74"/>
        <v>0</v>
      </c>
      <c r="NQ51" s="305">
        <v>5</v>
      </c>
      <c r="NR51" s="305"/>
      <c r="NS51" s="71">
        <v>1</v>
      </c>
      <c r="NT51" s="71"/>
      <c r="NU51" s="71">
        <v>0.3</v>
      </c>
      <c r="NV51" s="71"/>
      <c r="NW51" s="71">
        <v>7.3</v>
      </c>
      <c r="NX51" s="71"/>
      <c r="NY51" s="71">
        <v>3.66</v>
      </c>
      <c r="NZ51" s="71"/>
      <c r="OA51" s="71">
        <v>0</v>
      </c>
      <c r="OB51" s="71"/>
      <c r="OC51" s="71">
        <f t="shared" si="75"/>
        <v>17.259999999999998</v>
      </c>
      <c r="OD51" s="71">
        <f t="shared" si="76"/>
        <v>0</v>
      </c>
      <c r="OE51" s="71">
        <v>11.3</v>
      </c>
      <c r="OF51" s="71"/>
      <c r="OG51" s="106">
        <v>2.99</v>
      </c>
      <c r="OH51" s="71"/>
      <c r="OI51" s="106">
        <v>2.5</v>
      </c>
      <c r="OJ51" s="71"/>
      <c r="OK51" s="71">
        <v>1</v>
      </c>
      <c r="OL51" s="71"/>
      <c r="OM51" s="71">
        <f t="shared" si="77"/>
        <v>17.79</v>
      </c>
      <c r="ON51" s="71">
        <f t="shared" si="78"/>
        <v>0</v>
      </c>
      <c r="OO51" s="407">
        <v>3</v>
      </c>
      <c r="OP51" s="366"/>
      <c r="OQ51" s="407">
        <v>2.75</v>
      </c>
      <c r="OR51" s="366"/>
      <c r="OS51" s="407">
        <v>3</v>
      </c>
      <c r="OT51" s="366"/>
      <c r="OU51" s="305">
        <f t="shared" si="101"/>
        <v>5.75</v>
      </c>
      <c r="OV51" s="305">
        <f t="shared" si="80"/>
        <v>0</v>
      </c>
      <c r="OW51" s="305"/>
      <c r="OX51" s="305"/>
      <c r="OY51" s="305">
        <f t="shared" si="96"/>
        <v>0</v>
      </c>
      <c r="OZ51" s="305">
        <f t="shared" si="97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8"/>
      <c r="L52" s="298"/>
      <c r="M52" s="67"/>
      <c r="N52" s="67"/>
      <c r="O52" s="71"/>
      <c r="P52" s="67"/>
      <c r="Q52" s="106"/>
      <c r="R52" s="67"/>
      <c r="S52" s="298"/>
      <c r="T52" s="298"/>
      <c r="U52" s="67"/>
      <c r="V52" s="67"/>
      <c r="W52" s="67">
        <f t="shared" si="14"/>
        <v>0</v>
      </c>
      <c r="X52" s="74">
        <f t="shared" si="15"/>
        <v>0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49">
        <v>80</v>
      </c>
      <c r="AL52" s="350">
        <v>24</v>
      </c>
      <c r="AM52" s="85"/>
      <c r="AN52" s="85"/>
      <c r="AO52" s="338"/>
      <c r="AP52" s="338"/>
      <c r="AQ52" s="338"/>
      <c r="AR52" s="338"/>
      <c r="AS52" s="338"/>
      <c r="AT52" s="338"/>
      <c r="AU52" s="71">
        <f t="shared" si="85"/>
        <v>80</v>
      </c>
      <c r="AV52" s="71">
        <f t="shared" si="86"/>
        <v>24</v>
      </c>
      <c r="AW52" s="67">
        <v>2</v>
      </c>
      <c r="AX52" s="67">
        <v>0.85</v>
      </c>
      <c r="AY52" s="321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67"/>
      <c r="BF52" s="67"/>
      <c r="BG52" s="363"/>
      <c r="BH52" s="364"/>
      <c r="BI52" s="363"/>
      <c r="BJ52" s="364"/>
      <c r="BK52" s="269"/>
      <c r="BL52" s="67"/>
      <c r="BM52" s="67"/>
      <c r="BN52" s="67"/>
      <c r="BO52" s="67"/>
      <c r="BP52" s="67"/>
      <c r="BQ52" s="67"/>
      <c r="BR52" s="67"/>
      <c r="BS52" s="29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>
        <v>6.18</v>
      </c>
      <c r="CH52" s="262">
        <v>2</v>
      </c>
      <c r="CI52" s="298">
        <v>20.6</v>
      </c>
      <c r="CJ52" s="262">
        <v>6</v>
      </c>
      <c r="CK52" s="269">
        <v>6</v>
      </c>
      <c r="CL52" s="269">
        <v>2</v>
      </c>
      <c r="CM52" s="298">
        <v>14.42</v>
      </c>
      <c r="CN52" s="269">
        <v>4.5</v>
      </c>
      <c r="CO52" s="67">
        <f t="shared" si="21"/>
        <v>47.2</v>
      </c>
      <c r="CP52" s="67">
        <f t="shared" si="22"/>
        <v>14.5</v>
      </c>
      <c r="CQ52" s="301">
        <v>247.40600000000001</v>
      </c>
      <c r="CR52" s="301"/>
      <c r="CS52" s="301"/>
      <c r="CT52" s="81"/>
      <c r="CU52" s="356">
        <v>18.556701030927837</v>
      </c>
      <c r="CV52" s="305"/>
      <c r="CW52" s="301">
        <v>63.814432989690722</v>
      </c>
      <c r="CX52" s="81"/>
      <c r="CY52" s="81"/>
      <c r="CZ52" s="81"/>
      <c r="DA52" s="313">
        <f t="shared" si="98"/>
        <v>329.77713402061858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41.1</v>
      </c>
      <c r="DL52" s="346">
        <v>13.7</v>
      </c>
      <c r="DM52" s="371">
        <v>41.1</v>
      </c>
      <c r="DN52" s="371">
        <v>13.7</v>
      </c>
      <c r="DO52" s="346">
        <v>39.869999999999997</v>
      </c>
      <c r="DP52" s="346">
        <v>13.29</v>
      </c>
      <c r="DQ52" s="265"/>
      <c r="DR52" s="265"/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39.17</v>
      </c>
      <c r="EH52" s="322">
        <v>9.7925000000000004</v>
      </c>
      <c r="EI52" s="87">
        <v>51.55</v>
      </c>
      <c r="EJ52" s="87">
        <v>12.887499999999999</v>
      </c>
      <c r="EK52" s="74">
        <v>128.87</v>
      </c>
      <c r="EL52" s="87">
        <v>32.217500000000001</v>
      </c>
      <c r="EM52" s="314">
        <v>103.09</v>
      </c>
      <c r="EN52" s="314">
        <v>25.772500000000001</v>
      </c>
      <c r="EO52" s="314">
        <v>103.09278350515464</v>
      </c>
      <c r="EP52" s="314">
        <v>25.773195876288661</v>
      </c>
      <c r="EQ52" s="67">
        <f t="shared" si="28"/>
        <v>425.77278350515462</v>
      </c>
      <c r="ER52" s="67">
        <f t="shared" si="99"/>
        <v>54.897500000000001</v>
      </c>
      <c r="ES52" s="305"/>
      <c r="ET52" s="30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4">
        <v>21</v>
      </c>
      <c r="FB52" s="269">
        <v>0</v>
      </c>
      <c r="FC52" s="106">
        <v>0</v>
      </c>
      <c r="FD52" s="269">
        <v>0</v>
      </c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8">
        <v>400</v>
      </c>
      <c r="HR52" s="67"/>
      <c r="HS52" s="298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6">
        <v>6</v>
      </c>
      <c r="HZ52" s="316">
        <v>1.5</v>
      </c>
      <c r="IA52" s="89"/>
      <c r="IB52" s="87">
        <v>0</v>
      </c>
      <c r="IC52" s="305">
        <v>8</v>
      </c>
      <c r="ID52" s="269">
        <v>2</v>
      </c>
      <c r="IE52" s="89"/>
      <c r="IF52" s="89"/>
      <c r="IG52" s="67">
        <f t="shared" si="40"/>
        <v>14</v>
      </c>
      <c r="IH52" s="67">
        <f t="shared" si="41"/>
        <v>3.5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/>
      <c r="JB52" s="67"/>
      <c r="JC52" s="67"/>
      <c r="JD52" s="67"/>
      <c r="JE52" s="347">
        <v>10.31</v>
      </c>
      <c r="JF52" s="347">
        <v>0</v>
      </c>
      <c r="JG52" s="67">
        <f t="shared" si="42"/>
        <v>10.31</v>
      </c>
      <c r="JH52" s="67">
        <f t="shared" si="43"/>
        <v>0</v>
      </c>
      <c r="JI52" s="269">
        <v>0</v>
      </c>
      <c r="JJ52" s="269">
        <v>0</v>
      </c>
      <c r="JK52" s="596">
        <v>0</v>
      </c>
      <c r="JL52" s="269">
        <v>0</v>
      </c>
      <c r="JM52" s="308"/>
      <c r="JN52" s="269"/>
      <c r="JO52" s="298"/>
      <c r="JP52" s="269"/>
      <c r="JQ52" s="298">
        <v>47.42</v>
      </c>
      <c r="JR52" s="269">
        <v>10</v>
      </c>
      <c r="JS52" s="67"/>
      <c r="JT52" s="67"/>
      <c r="JU52" s="67"/>
      <c r="JV52" s="67"/>
      <c r="JW52" s="67">
        <f t="shared" si="81"/>
        <v>47.42</v>
      </c>
      <c r="JX52" s="67">
        <f t="shared" si="82"/>
        <v>10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8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312">
        <v>25</v>
      </c>
      <c r="LL52" s="596">
        <v>0</v>
      </c>
      <c r="LM52" s="600">
        <v>3.4</v>
      </c>
      <c r="LN52" s="601">
        <v>0</v>
      </c>
      <c r="LO52" s="600">
        <v>1.3</v>
      </c>
      <c r="LP52" s="369">
        <v>0</v>
      </c>
      <c r="LQ52" s="130"/>
      <c r="LR52" s="106"/>
      <c r="LS52" s="71"/>
      <c r="LT52" s="106"/>
      <c r="LU52" s="71">
        <f t="shared" si="100"/>
        <v>29.7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70">
        <v>20.099999999999998</v>
      </c>
      <c r="MN52" s="370">
        <v>0</v>
      </c>
      <c r="MO52" s="370">
        <v>13.4</v>
      </c>
      <c r="MP52" s="370">
        <v>0</v>
      </c>
      <c r="MQ52" s="71">
        <f t="shared" si="61"/>
        <v>33.5</v>
      </c>
      <c r="MR52" s="71">
        <f t="shared" si="62"/>
        <v>0</v>
      </c>
      <c r="MS52" s="71">
        <v>13.5</v>
      </c>
      <c r="MT52" s="71">
        <v>4.7</v>
      </c>
      <c r="MU52" s="71">
        <f t="shared" si="63"/>
        <v>13.5</v>
      </c>
      <c r="MV52" s="71">
        <f t="shared" si="64"/>
        <v>4.7</v>
      </c>
      <c r="MW52" s="71"/>
      <c r="MX52" s="71"/>
      <c r="MY52" s="71">
        <f t="shared" si="65"/>
        <v>0</v>
      </c>
      <c r="MZ52" s="71">
        <f t="shared" si="66"/>
        <v>0</v>
      </c>
      <c r="NA52" s="305"/>
      <c r="NB52" s="344"/>
      <c r="NC52" s="71">
        <f t="shared" si="67"/>
        <v>0</v>
      </c>
      <c r="ND52" s="71">
        <f t="shared" si="68"/>
        <v>0</v>
      </c>
      <c r="NE52" s="305"/>
      <c r="NF52" s="305"/>
      <c r="NG52" s="305">
        <f t="shared" si="69"/>
        <v>0</v>
      </c>
      <c r="NH52" s="305">
        <f t="shared" si="70"/>
        <v>0</v>
      </c>
      <c r="NI52" s="305"/>
      <c r="NJ52" s="305"/>
      <c r="NK52" s="305">
        <f t="shared" si="71"/>
        <v>0</v>
      </c>
      <c r="NL52" s="305">
        <f t="shared" si="72"/>
        <v>0</v>
      </c>
      <c r="NM52" s="269"/>
      <c r="NN52" s="305"/>
      <c r="NO52" s="305">
        <f t="shared" si="73"/>
        <v>0</v>
      </c>
      <c r="NP52" s="305">
        <f t="shared" si="74"/>
        <v>0</v>
      </c>
      <c r="NQ52" s="305">
        <v>5</v>
      </c>
      <c r="NR52" s="305"/>
      <c r="NS52" s="71">
        <v>1</v>
      </c>
      <c r="NT52" s="71"/>
      <c r="NU52" s="71">
        <v>0.3</v>
      </c>
      <c r="NV52" s="71"/>
      <c r="NW52" s="71">
        <v>7.3</v>
      </c>
      <c r="NX52" s="71"/>
      <c r="NY52" s="71">
        <v>3.66</v>
      </c>
      <c r="NZ52" s="71"/>
      <c r="OA52" s="71">
        <v>0</v>
      </c>
      <c r="OB52" s="71"/>
      <c r="OC52" s="71">
        <f t="shared" si="75"/>
        <v>17.259999999999998</v>
      </c>
      <c r="OD52" s="71">
        <f t="shared" si="76"/>
        <v>0</v>
      </c>
      <c r="OE52" s="71">
        <v>11.3</v>
      </c>
      <c r="OF52" s="71"/>
      <c r="OG52" s="106">
        <v>3.79</v>
      </c>
      <c r="OH52" s="71"/>
      <c r="OI52" s="106">
        <v>2.5</v>
      </c>
      <c r="OJ52" s="71"/>
      <c r="OK52" s="71">
        <v>1</v>
      </c>
      <c r="OL52" s="71"/>
      <c r="OM52" s="71">
        <f t="shared" si="77"/>
        <v>18.59</v>
      </c>
      <c r="ON52" s="71">
        <f t="shared" si="78"/>
        <v>0</v>
      </c>
      <c r="OO52" s="407">
        <v>3</v>
      </c>
      <c r="OP52" s="366"/>
      <c r="OQ52" s="407">
        <v>2.75</v>
      </c>
      <c r="OR52" s="366"/>
      <c r="OS52" s="407">
        <v>3</v>
      </c>
      <c r="OT52" s="366"/>
      <c r="OU52" s="305">
        <f t="shared" si="101"/>
        <v>5.75</v>
      </c>
      <c r="OV52" s="305">
        <f t="shared" si="80"/>
        <v>0</v>
      </c>
      <c r="OW52" s="305"/>
      <c r="OX52" s="305"/>
      <c r="OY52" s="305">
        <f t="shared" si="96"/>
        <v>0</v>
      </c>
      <c r="OZ52" s="305">
        <f t="shared" si="97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8"/>
      <c r="L53" s="298"/>
      <c r="M53" s="67"/>
      <c r="N53" s="67"/>
      <c r="O53" s="71"/>
      <c r="P53" s="67"/>
      <c r="Q53" s="106"/>
      <c r="R53" s="67"/>
      <c r="S53" s="298"/>
      <c r="T53" s="298"/>
      <c r="U53" s="67"/>
      <c r="V53" s="67"/>
      <c r="W53" s="67">
        <f t="shared" si="14"/>
        <v>0</v>
      </c>
      <c r="X53" s="74">
        <f t="shared" si="15"/>
        <v>0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49">
        <v>80</v>
      </c>
      <c r="AL53" s="350">
        <v>24</v>
      </c>
      <c r="AM53" s="85"/>
      <c r="AN53" s="85"/>
      <c r="AO53" s="338"/>
      <c r="AP53" s="338"/>
      <c r="AQ53" s="338"/>
      <c r="AR53" s="338"/>
      <c r="AS53" s="338"/>
      <c r="AT53" s="338"/>
      <c r="AU53" s="71">
        <f t="shared" si="85"/>
        <v>80</v>
      </c>
      <c r="AV53" s="71">
        <f t="shared" si="86"/>
        <v>24</v>
      </c>
      <c r="AW53" s="67">
        <v>2</v>
      </c>
      <c r="AX53" s="67">
        <v>0.85</v>
      </c>
      <c r="AY53" s="321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67"/>
      <c r="BF53" s="67"/>
      <c r="BG53" s="363"/>
      <c r="BH53" s="364"/>
      <c r="BI53" s="363"/>
      <c r="BJ53" s="364"/>
      <c r="BK53" s="269"/>
      <c r="BL53" s="67"/>
      <c r="BM53" s="67"/>
      <c r="BN53" s="67"/>
      <c r="BO53" s="67"/>
      <c r="BP53" s="67"/>
      <c r="BQ53" s="67"/>
      <c r="BR53" s="67"/>
      <c r="BS53" s="29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>
        <v>6.18</v>
      </c>
      <c r="CH53" s="262">
        <v>2</v>
      </c>
      <c r="CI53" s="298">
        <v>20.6</v>
      </c>
      <c r="CJ53" s="262">
        <v>6</v>
      </c>
      <c r="CK53" s="269">
        <v>6</v>
      </c>
      <c r="CL53" s="269">
        <v>2</v>
      </c>
      <c r="CM53" s="298">
        <v>14.42</v>
      </c>
      <c r="CN53" s="269">
        <v>4.5</v>
      </c>
      <c r="CO53" s="67">
        <f t="shared" si="21"/>
        <v>47.2</v>
      </c>
      <c r="CP53" s="67">
        <f t="shared" si="22"/>
        <v>14.5</v>
      </c>
      <c r="CQ53" s="301">
        <v>247.40600000000001</v>
      </c>
      <c r="CR53" s="301"/>
      <c r="CS53" s="301"/>
      <c r="CT53" s="81"/>
      <c r="CU53" s="356">
        <v>18.556701030927837</v>
      </c>
      <c r="CV53" s="305"/>
      <c r="CW53" s="301">
        <v>63.814432989690722</v>
      </c>
      <c r="CX53" s="81"/>
      <c r="CY53" s="81"/>
      <c r="CZ53" s="81"/>
      <c r="DA53" s="313">
        <f t="shared" si="98"/>
        <v>329.77713402061858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41.1</v>
      </c>
      <c r="DL53" s="346">
        <v>13.7</v>
      </c>
      <c r="DM53" s="371">
        <v>41.1</v>
      </c>
      <c r="DN53" s="371">
        <v>13.7</v>
      </c>
      <c r="DO53" s="346">
        <v>39.869999999999997</v>
      </c>
      <c r="DP53" s="346">
        <v>13.29</v>
      </c>
      <c r="DQ53" s="265"/>
      <c r="DR53" s="265"/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39.17</v>
      </c>
      <c r="EH53" s="322">
        <v>9.7925000000000004</v>
      </c>
      <c r="EI53" s="87">
        <v>51.55</v>
      </c>
      <c r="EJ53" s="87">
        <v>12.887499999999999</v>
      </c>
      <c r="EK53" s="74">
        <v>128.87</v>
      </c>
      <c r="EL53" s="87">
        <v>32.217500000000001</v>
      </c>
      <c r="EM53" s="314">
        <v>103.09</v>
      </c>
      <c r="EN53" s="314">
        <v>25.772500000000001</v>
      </c>
      <c r="EO53" s="314">
        <v>103.09278350515464</v>
      </c>
      <c r="EP53" s="314">
        <v>25.773195876288661</v>
      </c>
      <c r="EQ53" s="67">
        <f t="shared" si="28"/>
        <v>425.77278350515462</v>
      </c>
      <c r="ER53" s="67">
        <f t="shared" si="99"/>
        <v>54.897500000000001</v>
      </c>
      <c r="ES53" s="305"/>
      <c r="ET53" s="30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4">
        <v>21</v>
      </c>
      <c r="FB53" s="269">
        <v>0</v>
      </c>
      <c r="FC53" s="106">
        <v>0</v>
      </c>
      <c r="FD53" s="269">
        <v>0</v>
      </c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8">
        <v>400</v>
      </c>
      <c r="HR53" s="67"/>
      <c r="HS53" s="298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6">
        <v>6</v>
      </c>
      <c r="HZ53" s="316">
        <v>1.5</v>
      </c>
      <c r="IA53" s="89"/>
      <c r="IB53" s="87">
        <v>0</v>
      </c>
      <c r="IC53" s="305">
        <v>8</v>
      </c>
      <c r="ID53" s="269">
        <v>2</v>
      </c>
      <c r="IE53" s="89"/>
      <c r="IF53" s="89"/>
      <c r="IG53" s="67">
        <f t="shared" si="40"/>
        <v>14</v>
      </c>
      <c r="IH53" s="67">
        <f t="shared" si="41"/>
        <v>3.5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/>
      <c r="JB53" s="67"/>
      <c r="JC53" s="67"/>
      <c r="JD53" s="67"/>
      <c r="JE53" s="347">
        <v>10.31</v>
      </c>
      <c r="JF53" s="347">
        <v>0</v>
      </c>
      <c r="JG53" s="67">
        <f t="shared" si="42"/>
        <v>10.31</v>
      </c>
      <c r="JH53" s="67">
        <f t="shared" si="43"/>
        <v>0</v>
      </c>
      <c r="JI53" s="269">
        <v>0</v>
      </c>
      <c r="JJ53" s="269">
        <v>0</v>
      </c>
      <c r="JK53" s="596">
        <v>0</v>
      </c>
      <c r="JL53" s="269">
        <v>0</v>
      </c>
      <c r="JM53" s="308"/>
      <c r="JN53" s="269"/>
      <c r="JO53" s="298"/>
      <c r="JP53" s="269"/>
      <c r="JQ53" s="298">
        <v>47.42</v>
      </c>
      <c r="JR53" s="269">
        <v>10</v>
      </c>
      <c r="JS53" s="67"/>
      <c r="JT53" s="67"/>
      <c r="JU53" s="67"/>
      <c r="JV53" s="67"/>
      <c r="JW53" s="67">
        <f t="shared" si="81"/>
        <v>47.42</v>
      </c>
      <c r="JX53" s="67">
        <f t="shared" si="82"/>
        <v>10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8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312">
        <v>25</v>
      </c>
      <c r="LL53" s="596">
        <v>0</v>
      </c>
      <c r="LM53" s="600">
        <v>3.4</v>
      </c>
      <c r="LN53" s="601">
        <v>0</v>
      </c>
      <c r="LO53" s="600">
        <v>1.3</v>
      </c>
      <c r="LP53" s="369">
        <v>0</v>
      </c>
      <c r="LQ53" s="130"/>
      <c r="LR53" s="106"/>
      <c r="LS53" s="71"/>
      <c r="LT53" s="106"/>
      <c r="LU53" s="71">
        <f t="shared" si="100"/>
        <v>29.7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70">
        <v>20.220000000000002</v>
      </c>
      <c r="MN53" s="370">
        <v>0</v>
      </c>
      <c r="MO53" s="370">
        <v>13.480000000000002</v>
      </c>
      <c r="MP53" s="370">
        <v>0</v>
      </c>
      <c r="MQ53" s="71">
        <f t="shared" si="61"/>
        <v>33.700000000000003</v>
      </c>
      <c r="MR53" s="71">
        <f t="shared" si="62"/>
        <v>0</v>
      </c>
      <c r="MS53" s="71">
        <v>13.5</v>
      </c>
      <c r="MT53" s="71">
        <v>4.7</v>
      </c>
      <c r="MU53" s="71">
        <f t="shared" si="63"/>
        <v>13.5</v>
      </c>
      <c r="MV53" s="71">
        <f t="shared" si="64"/>
        <v>4.7</v>
      </c>
      <c r="MW53" s="71"/>
      <c r="MX53" s="71"/>
      <c r="MY53" s="71">
        <f t="shared" si="65"/>
        <v>0</v>
      </c>
      <c r="MZ53" s="71">
        <f t="shared" si="66"/>
        <v>0</v>
      </c>
      <c r="NA53" s="305"/>
      <c r="NB53" s="344"/>
      <c r="NC53" s="71">
        <f t="shared" si="67"/>
        <v>0</v>
      </c>
      <c r="ND53" s="71">
        <f t="shared" si="68"/>
        <v>0</v>
      </c>
      <c r="NE53" s="305"/>
      <c r="NF53" s="305"/>
      <c r="NG53" s="305">
        <f t="shared" si="69"/>
        <v>0</v>
      </c>
      <c r="NH53" s="305">
        <f t="shared" si="70"/>
        <v>0</v>
      </c>
      <c r="NI53" s="305"/>
      <c r="NJ53" s="305"/>
      <c r="NK53" s="305">
        <f t="shared" si="71"/>
        <v>0</v>
      </c>
      <c r="NL53" s="305">
        <f t="shared" si="72"/>
        <v>0</v>
      </c>
      <c r="NM53" s="269"/>
      <c r="NN53" s="305"/>
      <c r="NO53" s="305">
        <f t="shared" si="73"/>
        <v>0</v>
      </c>
      <c r="NP53" s="305">
        <f t="shared" si="74"/>
        <v>0</v>
      </c>
      <c r="NQ53" s="305">
        <v>5</v>
      </c>
      <c r="NR53" s="305"/>
      <c r="NS53" s="71">
        <v>1</v>
      </c>
      <c r="NT53" s="71"/>
      <c r="NU53" s="71">
        <v>0.3</v>
      </c>
      <c r="NV53" s="71"/>
      <c r="NW53" s="71">
        <v>7.3</v>
      </c>
      <c r="NX53" s="71"/>
      <c r="NY53" s="71">
        <v>3.66</v>
      </c>
      <c r="NZ53" s="71"/>
      <c r="OA53" s="71">
        <v>0</v>
      </c>
      <c r="OB53" s="71"/>
      <c r="OC53" s="71">
        <f t="shared" si="75"/>
        <v>17.259999999999998</v>
      </c>
      <c r="OD53" s="71">
        <f t="shared" si="76"/>
        <v>0</v>
      </c>
      <c r="OE53" s="71">
        <v>11.3</v>
      </c>
      <c r="OF53" s="71"/>
      <c r="OG53" s="106">
        <v>4.66</v>
      </c>
      <c r="OH53" s="71"/>
      <c r="OI53" s="106">
        <v>2.5</v>
      </c>
      <c r="OJ53" s="71"/>
      <c r="OK53" s="71">
        <v>1</v>
      </c>
      <c r="OL53" s="71"/>
      <c r="OM53" s="71">
        <f t="shared" si="77"/>
        <v>19.46</v>
      </c>
      <c r="ON53" s="71">
        <f t="shared" si="78"/>
        <v>0</v>
      </c>
      <c r="OO53" s="407">
        <v>3</v>
      </c>
      <c r="OP53" s="366"/>
      <c r="OQ53" s="407">
        <v>2.75</v>
      </c>
      <c r="OR53" s="366"/>
      <c r="OS53" s="407">
        <v>3</v>
      </c>
      <c r="OT53" s="366"/>
      <c r="OU53" s="305">
        <f t="shared" si="101"/>
        <v>5.75</v>
      </c>
      <c r="OV53" s="305">
        <f t="shared" si="80"/>
        <v>0</v>
      </c>
      <c r="OW53" s="305"/>
      <c r="OX53" s="305"/>
      <c r="OY53" s="305">
        <f t="shared" si="96"/>
        <v>0</v>
      </c>
      <c r="OZ53" s="305">
        <f t="shared" si="97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8"/>
      <c r="L54" s="298"/>
      <c r="M54" s="67"/>
      <c r="N54" s="67"/>
      <c r="O54" s="71"/>
      <c r="P54" s="67"/>
      <c r="Q54" s="106"/>
      <c r="R54" s="67"/>
      <c r="S54" s="298"/>
      <c r="T54" s="298"/>
      <c r="U54" s="67"/>
      <c r="V54" s="67"/>
      <c r="W54" s="67">
        <f t="shared" si="14"/>
        <v>0</v>
      </c>
      <c r="X54" s="74">
        <f t="shared" si="15"/>
        <v>0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49">
        <v>80</v>
      </c>
      <c r="AL54" s="350">
        <v>24</v>
      </c>
      <c r="AM54" s="85"/>
      <c r="AN54" s="85"/>
      <c r="AO54" s="338"/>
      <c r="AP54" s="338"/>
      <c r="AQ54" s="338"/>
      <c r="AR54" s="338"/>
      <c r="AS54" s="338"/>
      <c r="AT54" s="338"/>
      <c r="AU54" s="71">
        <f t="shared" si="85"/>
        <v>80</v>
      </c>
      <c r="AV54" s="71">
        <f t="shared" si="86"/>
        <v>24</v>
      </c>
      <c r="AW54" s="67">
        <v>2</v>
      </c>
      <c r="AX54" s="67">
        <v>0.85</v>
      </c>
      <c r="AY54" s="321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67"/>
      <c r="BF54" s="67"/>
      <c r="BG54" s="363"/>
      <c r="BH54" s="364"/>
      <c r="BI54" s="363"/>
      <c r="BJ54" s="364"/>
      <c r="BK54" s="269"/>
      <c r="BL54" s="67"/>
      <c r="BM54" s="67"/>
      <c r="BN54" s="67"/>
      <c r="BO54" s="67"/>
      <c r="BP54" s="67"/>
      <c r="BQ54" s="67"/>
      <c r="BR54" s="67"/>
      <c r="BS54" s="29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>
        <v>6.18</v>
      </c>
      <c r="CH54" s="262">
        <v>2</v>
      </c>
      <c r="CI54" s="298">
        <v>20.6</v>
      </c>
      <c r="CJ54" s="262">
        <v>6</v>
      </c>
      <c r="CK54" s="269">
        <v>6</v>
      </c>
      <c r="CL54" s="269">
        <v>2</v>
      </c>
      <c r="CM54" s="298">
        <v>14.42</v>
      </c>
      <c r="CN54" s="269">
        <v>4.5</v>
      </c>
      <c r="CO54" s="67">
        <f t="shared" si="21"/>
        <v>47.2</v>
      </c>
      <c r="CP54" s="67">
        <f t="shared" si="22"/>
        <v>14.5</v>
      </c>
      <c r="CQ54" s="301">
        <v>247.40600000000001</v>
      </c>
      <c r="CR54" s="301"/>
      <c r="CS54" s="301"/>
      <c r="CT54" s="81"/>
      <c r="CU54" s="356">
        <v>18.556701030927837</v>
      </c>
      <c r="CV54" s="305"/>
      <c r="CW54" s="301">
        <v>63.814432989690722</v>
      </c>
      <c r="CX54" s="81"/>
      <c r="CY54" s="81"/>
      <c r="CZ54" s="81"/>
      <c r="DA54" s="313">
        <f t="shared" si="98"/>
        <v>329.77713402061858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41.1</v>
      </c>
      <c r="DL54" s="346">
        <v>13.7</v>
      </c>
      <c r="DM54" s="371">
        <v>41.1</v>
      </c>
      <c r="DN54" s="371">
        <v>13.7</v>
      </c>
      <c r="DO54" s="346">
        <v>39.869999999999997</v>
      </c>
      <c r="DP54" s="346">
        <v>13.29</v>
      </c>
      <c r="DQ54" s="265"/>
      <c r="DR54" s="265"/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39.17</v>
      </c>
      <c r="EH54" s="322">
        <v>9.7925000000000004</v>
      </c>
      <c r="EI54" s="87">
        <v>51.55</v>
      </c>
      <c r="EJ54" s="87">
        <v>12.887499999999999</v>
      </c>
      <c r="EK54" s="74">
        <v>128.87</v>
      </c>
      <c r="EL54" s="87">
        <v>32.217500000000001</v>
      </c>
      <c r="EM54" s="314">
        <v>103.09</v>
      </c>
      <c r="EN54" s="314">
        <v>25.772500000000001</v>
      </c>
      <c r="EO54" s="314">
        <v>103.09278350515464</v>
      </c>
      <c r="EP54" s="314">
        <v>25.773195876288661</v>
      </c>
      <c r="EQ54" s="67">
        <f t="shared" si="28"/>
        <v>425.77278350515462</v>
      </c>
      <c r="ER54" s="67">
        <f t="shared" si="99"/>
        <v>54.897500000000001</v>
      </c>
      <c r="ES54" s="305"/>
      <c r="ET54" s="30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4">
        <v>21</v>
      </c>
      <c r="FB54" s="269">
        <v>0</v>
      </c>
      <c r="FC54" s="106">
        <v>0</v>
      </c>
      <c r="FD54" s="269">
        <v>0</v>
      </c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8">
        <v>400</v>
      </c>
      <c r="HR54" s="67"/>
      <c r="HS54" s="298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6">
        <v>6</v>
      </c>
      <c r="HZ54" s="316">
        <v>1.5</v>
      </c>
      <c r="IA54" s="89"/>
      <c r="IB54" s="87">
        <v>0</v>
      </c>
      <c r="IC54" s="305">
        <v>8</v>
      </c>
      <c r="ID54" s="269">
        <v>2</v>
      </c>
      <c r="IE54" s="89"/>
      <c r="IF54" s="89"/>
      <c r="IG54" s="67">
        <f t="shared" si="40"/>
        <v>14</v>
      </c>
      <c r="IH54" s="67">
        <f t="shared" si="41"/>
        <v>3.5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/>
      <c r="JB54" s="67"/>
      <c r="JC54" s="67"/>
      <c r="JD54" s="67"/>
      <c r="JE54" s="347">
        <v>10.31</v>
      </c>
      <c r="JF54" s="347">
        <v>0</v>
      </c>
      <c r="JG54" s="67">
        <f t="shared" si="42"/>
        <v>10.31</v>
      </c>
      <c r="JH54" s="67">
        <f t="shared" si="43"/>
        <v>0</v>
      </c>
      <c r="JI54" s="269">
        <v>0</v>
      </c>
      <c r="JJ54" s="269">
        <v>0</v>
      </c>
      <c r="JK54" s="596">
        <v>0</v>
      </c>
      <c r="JL54" s="269">
        <v>0</v>
      </c>
      <c r="JM54" s="308"/>
      <c r="JN54" s="269"/>
      <c r="JO54" s="298"/>
      <c r="JP54" s="269"/>
      <c r="JQ54" s="298">
        <v>47.42</v>
      </c>
      <c r="JR54" s="269">
        <v>10</v>
      </c>
      <c r="JS54" s="67"/>
      <c r="JT54" s="67"/>
      <c r="JU54" s="67"/>
      <c r="JV54" s="67"/>
      <c r="JW54" s="67">
        <f t="shared" si="81"/>
        <v>47.42</v>
      </c>
      <c r="JX54" s="67">
        <f t="shared" si="82"/>
        <v>10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8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312">
        <v>25</v>
      </c>
      <c r="LL54" s="596">
        <v>0</v>
      </c>
      <c r="LM54" s="600">
        <v>3.4</v>
      </c>
      <c r="LN54" s="601">
        <v>0</v>
      </c>
      <c r="LO54" s="600">
        <v>1.3</v>
      </c>
      <c r="LP54" s="369">
        <v>0</v>
      </c>
      <c r="LQ54" s="130"/>
      <c r="LR54" s="106"/>
      <c r="LS54" s="71"/>
      <c r="LT54" s="106"/>
      <c r="LU54" s="71">
        <f t="shared" si="100"/>
        <v>29.7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70">
        <v>20.7</v>
      </c>
      <c r="MN54" s="370">
        <v>0</v>
      </c>
      <c r="MO54" s="370">
        <v>13.8</v>
      </c>
      <c r="MP54" s="370">
        <v>0</v>
      </c>
      <c r="MQ54" s="71">
        <f t="shared" si="61"/>
        <v>34.5</v>
      </c>
      <c r="MR54" s="71">
        <f t="shared" si="62"/>
        <v>0</v>
      </c>
      <c r="MS54" s="71">
        <v>13.5</v>
      </c>
      <c r="MT54" s="71">
        <v>4.7</v>
      </c>
      <c r="MU54" s="71">
        <f t="shared" si="63"/>
        <v>13.5</v>
      </c>
      <c r="MV54" s="71">
        <f t="shared" si="64"/>
        <v>4.7</v>
      </c>
      <c r="MW54" s="71"/>
      <c r="MX54" s="71"/>
      <c r="MY54" s="71">
        <f t="shared" si="65"/>
        <v>0</v>
      </c>
      <c r="MZ54" s="71">
        <f t="shared" si="66"/>
        <v>0</v>
      </c>
      <c r="NA54" s="305"/>
      <c r="NB54" s="344"/>
      <c r="NC54" s="71">
        <f t="shared" si="67"/>
        <v>0</v>
      </c>
      <c r="ND54" s="71">
        <f t="shared" si="68"/>
        <v>0</v>
      </c>
      <c r="NE54" s="305"/>
      <c r="NF54" s="305"/>
      <c r="NG54" s="305">
        <f t="shared" si="69"/>
        <v>0</v>
      </c>
      <c r="NH54" s="305">
        <f t="shared" si="70"/>
        <v>0</v>
      </c>
      <c r="NI54" s="305"/>
      <c r="NJ54" s="305"/>
      <c r="NK54" s="305">
        <f t="shared" si="71"/>
        <v>0</v>
      </c>
      <c r="NL54" s="305">
        <f t="shared" si="72"/>
        <v>0</v>
      </c>
      <c r="NM54" s="269"/>
      <c r="NN54" s="305"/>
      <c r="NO54" s="305">
        <f t="shared" si="73"/>
        <v>0</v>
      </c>
      <c r="NP54" s="305">
        <f t="shared" si="74"/>
        <v>0</v>
      </c>
      <c r="NQ54" s="305">
        <v>5</v>
      </c>
      <c r="NR54" s="305"/>
      <c r="NS54" s="71">
        <v>1</v>
      </c>
      <c r="NT54" s="71"/>
      <c r="NU54" s="71">
        <v>0.3</v>
      </c>
      <c r="NV54" s="71"/>
      <c r="NW54" s="71">
        <v>7.3</v>
      </c>
      <c r="NX54" s="71"/>
      <c r="NY54" s="71">
        <v>3.66</v>
      </c>
      <c r="NZ54" s="71"/>
      <c r="OA54" s="71">
        <v>0</v>
      </c>
      <c r="OB54" s="71"/>
      <c r="OC54" s="71">
        <f t="shared" si="75"/>
        <v>17.259999999999998</v>
      </c>
      <c r="OD54" s="71">
        <f t="shared" si="76"/>
        <v>0</v>
      </c>
      <c r="OE54" s="71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19.46</v>
      </c>
      <c r="ON54" s="71">
        <f t="shared" si="78"/>
        <v>0</v>
      </c>
      <c r="OO54" s="407">
        <v>3</v>
      </c>
      <c r="OP54" s="366"/>
      <c r="OQ54" s="407">
        <v>2.75</v>
      </c>
      <c r="OR54" s="366"/>
      <c r="OS54" s="407">
        <v>3</v>
      </c>
      <c r="OT54" s="366"/>
      <c r="OU54" s="305">
        <f t="shared" si="101"/>
        <v>5.75</v>
      </c>
      <c r="OV54" s="305">
        <f t="shared" si="80"/>
        <v>0</v>
      </c>
      <c r="OW54" s="305"/>
      <c r="OX54" s="305"/>
      <c r="OY54" s="305">
        <f t="shared" si="96"/>
        <v>0</v>
      </c>
      <c r="OZ54" s="305">
        <f t="shared" si="97"/>
        <v>0</v>
      </c>
    </row>
    <row r="55" spans="1:416" s="320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8"/>
      <c r="L55" s="298"/>
      <c r="M55" s="67"/>
      <c r="N55" s="67"/>
      <c r="O55" s="71"/>
      <c r="P55" s="67"/>
      <c r="Q55" s="106"/>
      <c r="R55" s="67"/>
      <c r="S55" s="298"/>
      <c r="T55" s="298"/>
      <c r="U55" s="67"/>
      <c r="V55" s="67"/>
      <c r="W55" s="67">
        <f t="shared" si="14"/>
        <v>0</v>
      </c>
      <c r="X55" s="74">
        <f t="shared" si="15"/>
        <v>0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49">
        <v>80</v>
      </c>
      <c r="AL55" s="350">
        <v>24</v>
      </c>
      <c r="AM55" s="85"/>
      <c r="AN55" s="85"/>
      <c r="AO55" s="338"/>
      <c r="AP55" s="338"/>
      <c r="AQ55" s="338"/>
      <c r="AR55" s="338"/>
      <c r="AS55" s="338"/>
      <c r="AT55" s="338"/>
      <c r="AU55" s="71">
        <f t="shared" si="85"/>
        <v>80</v>
      </c>
      <c r="AV55" s="71">
        <f t="shared" si="86"/>
        <v>24</v>
      </c>
      <c r="AW55" s="67">
        <v>2</v>
      </c>
      <c r="AX55" s="67">
        <v>0.85</v>
      </c>
      <c r="AY55" s="321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67"/>
      <c r="BF55" s="67"/>
      <c r="BG55" s="363"/>
      <c r="BH55" s="364"/>
      <c r="BI55" s="363"/>
      <c r="BJ55" s="364"/>
      <c r="BK55" s="269"/>
      <c r="BL55" s="67"/>
      <c r="BM55" s="67"/>
      <c r="BN55" s="67"/>
      <c r="BO55" s="67"/>
      <c r="BP55" s="67"/>
      <c r="BQ55" s="67"/>
      <c r="BR55" s="67"/>
      <c r="BS55" s="29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>
        <v>6.18</v>
      </c>
      <c r="CH55" s="262">
        <v>2</v>
      </c>
      <c r="CI55" s="298">
        <v>20.6</v>
      </c>
      <c r="CJ55" s="262">
        <v>6</v>
      </c>
      <c r="CK55" s="269">
        <v>6</v>
      </c>
      <c r="CL55" s="269">
        <v>2</v>
      </c>
      <c r="CM55" s="298">
        <v>14.42</v>
      </c>
      <c r="CN55" s="269">
        <v>4.5</v>
      </c>
      <c r="CO55" s="67">
        <f t="shared" si="21"/>
        <v>47.2</v>
      </c>
      <c r="CP55" s="67">
        <f t="shared" si="22"/>
        <v>14.5</v>
      </c>
      <c r="CQ55" s="599">
        <v>247.40625</v>
      </c>
      <c r="CR55" s="301"/>
      <c r="CS55" s="301"/>
      <c r="CT55" s="81"/>
      <c r="CU55" s="356">
        <v>18.556701030927837</v>
      </c>
      <c r="CV55" s="305"/>
      <c r="CW55" s="301">
        <v>63.814432989690722</v>
      </c>
      <c r="CX55" s="81"/>
      <c r="CY55" s="81"/>
      <c r="CZ55" s="81"/>
      <c r="DA55" s="313">
        <f t="shared" si="98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41.1</v>
      </c>
      <c r="DL55" s="346">
        <v>13.7</v>
      </c>
      <c r="DM55" s="371">
        <v>41.1</v>
      </c>
      <c r="DN55" s="371">
        <v>13.7</v>
      </c>
      <c r="DO55" s="346">
        <v>39.869999999999997</v>
      </c>
      <c r="DP55" s="346">
        <v>13.29</v>
      </c>
      <c r="DQ55" s="265"/>
      <c r="DR55" s="265"/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39.17</v>
      </c>
      <c r="EH55" s="322">
        <v>9.7925000000000004</v>
      </c>
      <c r="EI55" s="87">
        <v>51.55</v>
      </c>
      <c r="EJ55" s="87">
        <v>12.887499999999999</v>
      </c>
      <c r="EK55" s="74">
        <v>128.87</v>
      </c>
      <c r="EL55" s="87">
        <v>32.217500000000001</v>
      </c>
      <c r="EM55" s="314">
        <v>103.09</v>
      </c>
      <c r="EN55" s="314">
        <v>25.772500000000001</v>
      </c>
      <c r="EO55" s="314">
        <v>103.09278350515464</v>
      </c>
      <c r="EP55" s="314">
        <v>25.773195876288661</v>
      </c>
      <c r="EQ55" s="67">
        <f t="shared" si="28"/>
        <v>425.77278350515462</v>
      </c>
      <c r="ER55" s="67">
        <f t="shared" si="99"/>
        <v>54.897500000000001</v>
      </c>
      <c r="ES55" s="305"/>
      <c r="ET55" s="30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4">
        <v>21</v>
      </c>
      <c r="FB55" s="269">
        <v>0</v>
      </c>
      <c r="FC55" s="106">
        <v>0</v>
      </c>
      <c r="FD55" s="269">
        <v>0</v>
      </c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8">
        <v>400</v>
      </c>
      <c r="HR55" s="67"/>
      <c r="HS55" s="298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6">
        <v>6</v>
      </c>
      <c r="HZ55" s="316">
        <v>1.5</v>
      </c>
      <c r="IA55" s="89"/>
      <c r="IB55" s="87">
        <v>0</v>
      </c>
      <c r="IC55" s="305">
        <v>8</v>
      </c>
      <c r="ID55" s="269">
        <v>2</v>
      </c>
      <c r="IE55" s="89"/>
      <c r="IF55" s="89"/>
      <c r="IG55" s="67">
        <f t="shared" si="40"/>
        <v>14</v>
      </c>
      <c r="IH55" s="67">
        <f t="shared" si="41"/>
        <v>3.5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/>
      <c r="JB55" s="67"/>
      <c r="JC55" s="67"/>
      <c r="JD55" s="67"/>
      <c r="JE55" s="347">
        <v>10.31</v>
      </c>
      <c r="JF55" s="347">
        <v>0</v>
      </c>
      <c r="JG55" s="67">
        <f t="shared" si="42"/>
        <v>10.31</v>
      </c>
      <c r="JH55" s="67">
        <f t="shared" si="43"/>
        <v>0</v>
      </c>
      <c r="JI55" s="269">
        <v>0</v>
      </c>
      <c r="JJ55" s="269">
        <v>0</v>
      </c>
      <c r="JK55" s="596">
        <v>0</v>
      </c>
      <c r="JL55" s="269">
        <v>0</v>
      </c>
      <c r="JM55" s="308"/>
      <c r="JN55" s="269"/>
      <c r="JO55" s="298"/>
      <c r="JP55" s="269"/>
      <c r="JQ55" s="298">
        <v>47.42</v>
      </c>
      <c r="JR55" s="269">
        <v>10</v>
      </c>
      <c r="JS55" s="67"/>
      <c r="JT55" s="67"/>
      <c r="JU55" s="67"/>
      <c r="JV55" s="67"/>
      <c r="JW55" s="67">
        <f t="shared" si="81"/>
        <v>47.42</v>
      </c>
      <c r="JX55" s="67">
        <f t="shared" si="82"/>
        <v>10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8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312">
        <v>25</v>
      </c>
      <c r="LL55" s="596">
        <v>0</v>
      </c>
      <c r="LM55" s="600">
        <v>3.4</v>
      </c>
      <c r="LN55" s="601">
        <v>0</v>
      </c>
      <c r="LO55" s="600">
        <v>1.3</v>
      </c>
      <c r="LP55" s="369">
        <v>0</v>
      </c>
      <c r="LQ55" s="130"/>
      <c r="LR55" s="106"/>
      <c r="LS55" s="71"/>
      <c r="LT55" s="106"/>
      <c r="LU55" s="71">
        <f t="shared" si="100"/>
        <v>29.7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70">
        <v>21</v>
      </c>
      <c r="MN55" s="370">
        <v>0</v>
      </c>
      <c r="MO55" s="370">
        <v>14</v>
      </c>
      <c r="MP55" s="370">
        <v>0</v>
      </c>
      <c r="MQ55" s="71">
        <f t="shared" si="61"/>
        <v>35</v>
      </c>
      <c r="MR55" s="71">
        <f t="shared" si="62"/>
        <v>0</v>
      </c>
      <c r="MS55" s="71">
        <v>13.5</v>
      </c>
      <c r="MT55" s="71">
        <v>4.7</v>
      </c>
      <c r="MU55" s="71">
        <f t="shared" si="63"/>
        <v>13.5</v>
      </c>
      <c r="MV55" s="71">
        <f t="shared" si="64"/>
        <v>4.7</v>
      </c>
      <c r="MW55" s="71"/>
      <c r="MX55" s="71"/>
      <c r="MY55" s="71">
        <f t="shared" si="65"/>
        <v>0</v>
      </c>
      <c r="MZ55" s="71">
        <f t="shared" si="66"/>
        <v>0</v>
      </c>
      <c r="NA55" s="305"/>
      <c r="NB55" s="344"/>
      <c r="NC55" s="71">
        <f t="shared" si="67"/>
        <v>0</v>
      </c>
      <c r="ND55" s="71">
        <f t="shared" si="68"/>
        <v>0</v>
      </c>
      <c r="NE55" s="305"/>
      <c r="NF55" s="305"/>
      <c r="NG55" s="305">
        <f t="shared" si="69"/>
        <v>0</v>
      </c>
      <c r="NH55" s="305">
        <f t="shared" si="70"/>
        <v>0</v>
      </c>
      <c r="NI55" s="305"/>
      <c r="NJ55" s="305"/>
      <c r="NK55" s="305">
        <f t="shared" si="71"/>
        <v>0</v>
      </c>
      <c r="NL55" s="305">
        <f t="shared" si="72"/>
        <v>0</v>
      </c>
      <c r="NM55" s="269"/>
      <c r="NN55" s="305"/>
      <c r="NO55" s="305">
        <f t="shared" si="73"/>
        <v>0</v>
      </c>
      <c r="NP55" s="305">
        <f t="shared" si="74"/>
        <v>0</v>
      </c>
      <c r="NQ55" s="305">
        <v>5</v>
      </c>
      <c r="NR55" s="305"/>
      <c r="NS55" s="71">
        <v>1</v>
      </c>
      <c r="NT55" s="71"/>
      <c r="NU55" s="71">
        <v>0.3</v>
      </c>
      <c r="NV55" s="71"/>
      <c r="NW55" s="71">
        <v>7.3</v>
      </c>
      <c r="NX55" s="71"/>
      <c r="NY55" s="71">
        <v>3.66</v>
      </c>
      <c r="NZ55" s="71"/>
      <c r="OA55" s="71">
        <v>0</v>
      </c>
      <c r="OB55" s="71"/>
      <c r="OC55" s="71">
        <f t="shared" si="75"/>
        <v>17.259999999999998</v>
      </c>
      <c r="OD55" s="71">
        <f t="shared" si="76"/>
        <v>0</v>
      </c>
      <c r="OE55" s="71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407">
        <v>3</v>
      </c>
      <c r="OP55" s="366"/>
      <c r="OQ55" s="407">
        <v>2.75</v>
      </c>
      <c r="OR55" s="366"/>
      <c r="OS55" s="407">
        <v>3</v>
      </c>
      <c r="OT55" s="366"/>
      <c r="OU55" s="305">
        <f t="shared" si="101"/>
        <v>5.75</v>
      </c>
      <c r="OV55" s="305">
        <f t="shared" si="80"/>
        <v>0</v>
      </c>
      <c r="OW55" s="305"/>
      <c r="OX55" s="305"/>
      <c r="OY55" s="305">
        <f t="shared" si="96"/>
        <v>0</v>
      </c>
      <c r="OZ55" s="305">
        <f t="shared" si="97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8"/>
      <c r="L56" s="298"/>
      <c r="M56" s="67"/>
      <c r="N56" s="67"/>
      <c r="O56" s="71"/>
      <c r="P56" s="67"/>
      <c r="Q56" s="106"/>
      <c r="R56" s="67"/>
      <c r="S56" s="298"/>
      <c r="T56" s="298"/>
      <c r="U56" s="67"/>
      <c r="V56" s="67"/>
      <c r="W56" s="67">
        <f t="shared" si="14"/>
        <v>0</v>
      </c>
      <c r="X56" s="74">
        <f t="shared" si="15"/>
        <v>0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49">
        <v>80</v>
      </c>
      <c r="AL56" s="350">
        <v>24</v>
      </c>
      <c r="AM56" s="85"/>
      <c r="AN56" s="85"/>
      <c r="AO56" s="338"/>
      <c r="AP56" s="338"/>
      <c r="AQ56" s="338"/>
      <c r="AR56" s="338"/>
      <c r="AS56" s="338"/>
      <c r="AT56" s="338"/>
      <c r="AU56" s="71">
        <f t="shared" si="85"/>
        <v>80</v>
      </c>
      <c r="AV56" s="71">
        <f t="shared" si="86"/>
        <v>24</v>
      </c>
      <c r="AW56" s="67">
        <v>2</v>
      </c>
      <c r="AX56" s="67">
        <v>0.85</v>
      </c>
      <c r="AY56" s="321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67"/>
      <c r="BF56" s="67"/>
      <c r="BG56" s="363"/>
      <c r="BH56" s="364"/>
      <c r="BI56" s="363"/>
      <c r="BJ56" s="364"/>
      <c r="BK56" s="269"/>
      <c r="BL56" s="67"/>
      <c r="BM56" s="67"/>
      <c r="BN56" s="67"/>
      <c r="BO56" s="67"/>
      <c r="BP56" s="67"/>
      <c r="BQ56" s="67"/>
      <c r="BR56" s="67"/>
      <c r="BS56" s="29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>
        <v>6.18</v>
      </c>
      <c r="CH56" s="262">
        <v>2</v>
      </c>
      <c r="CI56" s="298">
        <v>20.6</v>
      </c>
      <c r="CJ56" s="262">
        <v>6</v>
      </c>
      <c r="CK56" s="269">
        <v>6</v>
      </c>
      <c r="CL56" s="269">
        <v>2</v>
      </c>
      <c r="CM56" s="298">
        <v>14.42</v>
      </c>
      <c r="CN56" s="269">
        <v>4.5</v>
      </c>
      <c r="CO56" s="67">
        <f t="shared" si="21"/>
        <v>47.2</v>
      </c>
      <c r="CP56" s="67">
        <f t="shared" si="22"/>
        <v>14.5</v>
      </c>
      <c r="CQ56" s="599">
        <v>194.90625</v>
      </c>
      <c r="CR56" s="301"/>
      <c r="CS56" s="301"/>
      <c r="CT56" s="81"/>
      <c r="CU56" s="356">
        <v>18.556701030927837</v>
      </c>
      <c r="CV56" s="305"/>
      <c r="CW56" s="301">
        <v>63.814432989690722</v>
      </c>
      <c r="CX56" s="81"/>
      <c r="CY56" s="81"/>
      <c r="CZ56" s="81"/>
      <c r="DA56" s="313">
        <f t="shared" si="98"/>
        <v>277.27738402061857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41.1</v>
      </c>
      <c r="DL56" s="346">
        <v>13.7</v>
      </c>
      <c r="DM56" s="371">
        <v>41.1</v>
      </c>
      <c r="DN56" s="371">
        <v>13.7</v>
      </c>
      <c r="DO56" s="346">
        <v>39.869999999999997</v>
      </c>
      <c r="DP56" s="346">
        <v>13.29</v>
      </c>
      <c r="DQ56" s="265"/>
      <c r="DR56" s="265"/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39.17</v>
      </c>
      <c r="EH56" s="322">
        <v>9.7925000000000004</v>
      </c>
      <c r="EI56" s="87">
        <v>51.55</v>
      </c>
      <c r="EJ56" s="87">
        <v>12.887499999999999</v>
      </c>
      <c r="EK56" s="74">
        <v>128.87</v>
      </c>
      <c r="EL56" s="87">
        <v>32.217500000000001</v>
      </c>
      <c r="EM56" s="314">
        <v>103.09</v>
      </c>
      <c r="EN56" s="314">
        <v>25.772500000000001</v>
      </c>
      <c r="EO56" s="314">
        <v>103.09278350515464</v>
      </c>
      <c r="EP56" s="314">
        <v>25.773195876288661</v>
      </c>
      <c r="EQ56" s="67">
        <f t="shared" si="28"/>
        <v>425.77278350515462</v>
      </c>
      <c r="ER56" s="67">
        <f t="shared" si="99"/>
        <v>54.897500000000001</v>
      </c>
      <c r="ES56" s="305"/>
      <c r="ET56" s="30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4">
        <v>21</v>
      </c>
      <c r="FB56" s="269">
        <v>0</v>
      </c>
      <c r="FC56" s="106">
        <v>0</v>
      </c>
      <c r="FD56" s="269">
        <v>0</v>
      </c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597">
        <v>370</v>
      </c>
      <c r="HR56" s="67"/>
      <c r="HS56" s="298">
        <v>400</v>
      </c>
      <c r="HT56" s="67"/>
      <c r="HU56" s="67">
        <f t="shared" si="38"/>
        <v>370</v>
      </c>
      <c r="HV56" s="67">
        <f t="shared" si="39"/>
        <v>0</v>
      </c>
      <c r="HW56" s="67"/>
      <c r="HX56" s="67"/>
      <c r="HY56" s="316">
        <v>6</v>
      </c>
      <c r="HZ56" s="316">
        <v>1.5</v>
      </c>
      <c r="IA56" s="89"/>
      <c r="IB56" s="87">
        <v>0</v>
      </c>
      <c r="IC56" s="305">
        <v>8</v>
      </c>
      <c r="ID56" s="269">
        <v>2</v>
      </c>
      <c r="IE56" s="89"/>
      <c r="IF56" s="89"/>
      <c r="IG56" s="67">
        <f t="shared" si="40"/>
        <v>14</v>
      </c>
      <c r="IH56" s="67">
        <f t="shared" si="41"/>
        <v>3.5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/>
      <c r="JB56" s="67"/>
      <c r="JC56" s="67"/>
      <c r="JD56" s="67"/>
      <c r="JE56" s="347">
        <v>10.31</v>
      </c>
      <c r="JF56" s="347">
        <v>0</v>
      </c>
      <c r="JG56" s="67">
        <f t="shared" si="42"/>
        <v>10.31</v>
      </c>
      <c r="JH56" s="67">
        <f t="shared" si="43"/>
        <v>0</v>
      </c>
      <c r="JI56" s="269">
        <v>0</v>
      </c>
      <c r="JJ56" s="269">
        <v>0</v>
      </c>
      <c r="JK56" s="596">
        <v>0</v>
      </c>
      <c r="JL56" s="269">
        <v>0</v>
      </c>
      <c r="JM56" s="308"/>
      <c r="JN56" s="269"/>
      <c r="JO56" s="298"/>
      <c r="JP56" s="269"/>
      <c r="JQ56" s="298">
        <v>47.42</v>
      </c>
      <c r="JR56" s="269">
        <v>10</v>
      </c>
      <c r="JS56" s="67"/>
      <c r="JT56" s="67"/>
      <c r="JU56" s="67"/>
      <c r="JV56" s="67"/>
      <c r="JW56" s="67">
        <f t="shared" si="81"/>
        <v>47.42</v>
      </c>
      <c r="JX56" s="67">
        <f t="shared" si="82"/>
        <v>10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8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312">
        <v>25</v>
      </c>
      <c r="LL56" s="596">
        <v>0</v>
      </c>
      <c r="LM56" s="600">
        <v>3.4</v>
      </c>
      <c r="LN56" s="601">
        <v>0</v>
      </c>
      <c r="LO56" s="600">
        <v>1.3</v>
      </c>
      <c r="LP56" s="369">
        <v>0</v>
      </c>
      <c r="LQ56" s="130"/>
      <c r="LR56" s="106"/>
      <c r="LS56" s="71"/>
      <c r="LT56" s="106"/>
      <c r="LU56" s="71">
        <f t="shared" si="100"/>
        <v>29.7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70">
        <v>21.599999999999998</v>
      </c>
      <c r="MN56" s="370">
        <v>0</v>
      </c>
      <c r="MO56" s="370">
        <v>14.4</v>
      </c>
      <c r="MP56" s="370">
        <v>0</v>
      </c>
      <c r="MQ56" s="71">
        <f t="shared" si="61"/>
        <v>36</v>
      </c>
      <c r="MR56" s="71">
        <f t="shared" si="62"/>
        <v>0</v>
      </c>
      <c r="MS56" s="71">
        <v>13.5</v>
      </c>
      <c r="MT56" s="71">
        <v>4.7</v>
      </c>
      <c r="MU56" s="71">
        <f t="shared" si="63"/>
        <v>13.5</v>
      </c>
      <c r="MV56" s="71">
        <f t="shared" si="64"/>
        <v>4.7</v>
      </c>
      <c r="MW56" s="71"/>
      <c r="MX56" s="71"/>
      <c r="MY56" s="71">
        <f t="shared" si="65"/>
        <v>0</v>
      </c>
      <c r="MZ56" s="71">
        <f t="shared" si="66"/>
        <v>0</v>
      </c>
      <c r="NA56" s="305"/>
      <c r="NB56" s="344"/>
      <c r="NC56" s="71">
        <f t="shared" si="67"/>
        <v>0</v>
      </c>
      <c r="ND56" s="71">
        <f t="shared" si="68"/>
        <v>0</v>
      </c>
      <c r="NE56" s="305"/>
      <c r="NF56" s="305"/>
      <c r="NG56" s="305">
        <f t="shared" si="69"/>
        <v>0</v>
      </c>
      <c r="NH56" s="305">
        <f t="shared" si="70"/>
        <v>0</v>
      </c>
      <c r="NI56" s="305"/>
      <c r="NJ56" s="305"/>
      <c r="NK56" s="305">
        <f t="shared" si="71"/>
        <v>0</v>
      </c>
      <c r="NL56" s="305">
        <f t="shared" si="72"/>
        <v>0</v>
      </c>
      <c r="NM56" s="269"/>
      <c r="NN56" s="305"/>
      <c r="NO56" s="305">
        <f t="shared" si="73"/>
        <v>0</v>
      </c>
      <c r="NP56" s="305">
        <f t="shared" si="74"/>
        <v>0</v>
      </c>
      <c r="NQ56" s="305">
        <v>5</v>
      </c>
      <c r="NR56" s="305"/>
      <c r="NS56" s="71">
        <v>1</v>
      </c>
      <c r="NT56" s="71"/>
      <c r="NU56" s="71">
        <v>0.3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5"/>
        <v>17.259999999999998</v>
      </c>
      <c r="OD56" s="71">
        <f t="shared" si="76"/>
        <v>0</v>
      </c>
      <c r="OE56" s="71">
        <v>11.3</v>
      </c>
      <c r="OF56" s="71"/>
      <c r="OG56" s="106">
        <v>4.09</v>
      </c>
      <c r="OH56" s="71"/>
      <c r="OI56" s="106">
        <v>2.5</v>
      </c>
      <c r="OJ56" s="71"/>
      <c r="OK56" s="71">
        <v>1</v>
      </c>
      <c r="OL56" s="71"/>
      <c r="OM56" s="71">
        <f t="shared" si="77"/>
        <v>18.89</v>
      </c>
      <c r="ON56" s="71">
        <f t="shared" si="78"/>
        <v>0</v>
      </c>
      <c r="OO56" s="407">
        <v>3</v>
      </c>
      <c r="OP56" s="366"/>
      <c r="OQ56" s="407">
        <v>2.75</v>
      </c>
      <c r="OR56" s="366"/>
      <c r="OS56" s="407">
        <v>3</v>
      </c>
      <c r="OT56" s="366"/>
      <c r="OU56" s="305">
        <f t="shared" si="101"/>
        <v>5.75</v>
      </c>
      <c r="OV56" s="305">
        <f t="shared" si="80"/>
        <v>0</v>
      </c>
      <c r="OW56" s="305"/>
      <c r="OX56" s="305"/>
      <c r="OY56" s="305">
        <f t="shared" si="96"/>
        <v>0</v>
      </c>
      <c r="OZ56" s="305">
        <f t="shared" si="97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8"/>
      <c r="L57" s="298"/>
      <c r="M57" s="67"/>
      <c r="N57" s="67"/>
      <c r="O57" s="71"/>
      <c r="P57" s="67"/>
      <c r="Q57" s="106"/>
      <c r="R57" s="67"/>
      <c r="S57" s="298"/>
      <c r="T57" s="298"/>
      <c r="U57" s="67"/>
      <c r="V57" s="67"/>
      <c r="W57" s="67">
        <f t="shared" si="14"/>
        <v>0</v>
      </c>
      <c r="X57" s="74">
        <f t="shared" si="15"/>
        <v>0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49">
        <v>80</v>
      </c>
      <c r="AL57" s="350">
        <v>24</v>
      </c>
      <c r="AM57" s="85"/>
      <c r="AN57" s="85"/>
      <c r="AO57" s="338"/>
      <c r="AP57" s="338"/>
      <c r="AQ57" s="338"/>
      <c r="AR57" s="338"/>
      <c r="AS57" s="338"/>
      <c r="AT57" s="338"/>
      <c r="AU57" s="71">
        <f t="shared" si="85"/>
        <v>80</v>
      </c>
      <c r="AV57" s="71">
        <f t="shared" si="86"/>
        <v>24</v>
      </c>
      <c r="AW57" s="67">
        <v>2</v>
      </c>
      <c r="AX57" s="67">
        <v>0.85</v>
      </c>
      <c r="AY57" s="321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67"/>
      <c r="BF57" s="67"/>
      <c r="BG57" s="363"/>
      <c r="BH57" s="364"/>
      <c r="BI57" s="363"/>
      <c r="BJ57" s="364"/>
      <c r="BK57" s="269"/>
      <c r="BL57" s="67"/>
      <c r="BM57" s="67"/>
      <c r="BN57" s="67"/>
      <c r="BO57" s="67"/>
      <c r="BP57" s="67"/>
      <c r="BQ57" s="67"/>
      <c r="BR57" s="67"/>
      <c r="BS57" s="29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>
        <v>6.18</v>
      </c>
      <c r="CH57" s="262">
        <v>2</v>
      </c>
      <c r="CI57" s="298">
        <v>20.6</v>
      </c>
      <c r="CJ57" s="262">
        <v>6</v>
      </c>
      <c r="CK57" s="269">
        <v>6</v>
      </c>
      <c r="CL57" s="269">
        <v>2</v>
      </c>
      <c r="CM57" s="298">
        <v>14.42</v>
      </c>
      <c r="CN57" s="269">
        <v>4.5</v>
      </c>
      <c r="CO57" s="67">
        <f t="shared" si="21"/>
        <v>47.2</v>
      </c>
      <c r="CP57" s="67">
        <f t="shared" si="22"/>
        <v>14.5</v>
      </c>
      <c r="CQ57" s="599">
        <v>142.40625</v>
      </c>
      <c r="CR57" s="301"/>
      <c r="CS57" s="301"/>
      <c r="CT57" s="81"/>
      <c r="CU57" s="356">
        <v>18.556701030927837</v>
      </c>
      <c r="CV57" s="305"/>
      <c r="CW57" s="301">
        <v>63.814432989690722</v>
      </c>
      <c r="CX57" s="81"/>
      <c r="CY57" s="81"/>
      <c r="CZ57" s="81"/>
      <c r="DA57" s="313">
        <f t="shared" si="98"/>
        <v>224.77738402061854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41.1</v>
      </c>
      <c r="DL57" s="346">
        <v>13.7</v>
      </c>
      <c r="DM57" s="371">
        <v>41.1</v>
      </c>
      <c r="DN57" s="371">
        <v>13.7</v>
      </c>
      <c r="DO57" s="346">
        <v>39.869999999999997</v>
      </c>
      <c r="DP57" s="346">
        <v>13.29</v>
      </c>
      <c r="DQ57" s="265"/>
      <c r="DR57" s="265"/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39.17</v>
      </c>
      <c r="EH57" s="322">
        <v>9.7925000000000004</v>
      </c>
      <c r="EI57" s="87">
        <v>51.55</v>
      </c>
      <c r="EJ57" s="87">
        <v>12.887499999999999</v>
      </c>
      <c r="EK57" s="74">
        <v>128.87</v>
      </c>
      <c r="EL57" s="87">
        <v>32.217500000000001</v>
      </c>
      <c r="EM57" s="314">
        <v>103.09</v>
      </c>
      <c r="EN57" s="314">
        <v>25.772500000000001</v>
      </c>
      <c r="EO57" s="314">
        <v>103.09278350515464</v>
      </c>
      <c r="EP57" s="314">
        <v>25.773195876288661</v>
      </c>
      <c r="EQ57" s="67">
        <f t="shared" si="28"/>
        <v>425.77278350515462</v>
      </c>
      <c r="ER57" s="67">
        <f t="shared" si="99"/>
        <v>54.897500000000001</v>
      </c>
      <c r="ES57" s="305"/>
      <c r="ET57" s="30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4">
        <v>21</v>
      </c>
      <c r="FB57" s="269">
        <v>0</v>
      </c>
      <c r="FC57" s="106">
        <v>0</v>
      </c>
      <c r="FD57" s="269">
        <v>0</v>
      </c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597">
        <v>340</v>
      </c>
      <c r="HR57" s="67"/>
      <c r="HS57" s="298">
        <v>400</v>
      </c>
      <c r="HT57" s="67"/>
      <c r="HU57" s="67">
        <f t="shared" si="38"/>
        <v>340</v>
      </c>
      <c r="HV57" s="67">
        <f t="shared" si="39"/>
        <v>0</v>
      </c>
      <c r="HW57" s="67"/>
      <c r="HX57" s="67"/>
      <c r="HY57" s="316">
        <v>6</v>
      </c>
      <c r="HZ57" s="316">
        <v>1.5</v>
      </c>
      <c r="IA57" s="89"/>
      <c r="IB57" s="87">
        <v>0</v>
      </c>
      <c r="IC57" s="305">
        <v>8</v>
      </c>
      <c r="ID57" s="269">
        <v>2</v>
      </c>
      <c r="IE57" s="89"/>
      <c r="IF57" s="89"/>
      <c r="IG57" s="67">
        <f t="shared" si="40"/>
        <v>14</v>
      </c>
      <c r="IH57" s="67">
        <f t="shared" si="41"/>
        <v>3.5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/>
      <c r="JB57" s="67"/>
      <c r="JC57" s="67"/>
      <c r="JD57" s="67"/>
      <c r="JE57" s="347">
        <v>10.31</v>
      </c>
      <c r="JF57" s="347">
        <v>0</v>
      </c>
      <c r="JG57" s="67">
        <f t="shared" si="42"/>
        <v>10.31</v>
      </c>
      <c r="JH57" s="67">
        <f t="shared" si="43"/>
        <v>0</v>
      </c>
      <c r="JI57" s="269">
        <v>0</v>
      </c>
      <c r="JJ57" s="269">
        <v>0</v>
      </c>
      <c r="JK57" s="596">
        <v>0</v>
      </c>
      <c r="JL57" s="269">
        <v>0</v>
      </c>
      <c r="JM57" s="308"/>
      <c r="JN57" s="269"/>
      <c r="JO57" s="298"/>
      <c r="JP57" s="269"/>
      <c r="JQ57" s="298">
        <v>47.42</v>
      </c>
      <c r="JR57" s="269">
        <v>10</v>
      </c>
      <c r="JS57" s="67"/>
      <c r="JT57" s="67"/>
      <c r="JU57" s="67"/>
      <c r="JV57" s="67"/>
      <c r="JW57" s="67">
        <f t="shared" si="81"/>
        <v>47.42</v>
      </c>
      <c r="JX57" s="67">
        <f t="shared" si="82"/>
        <v>10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8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312">
        <v>25</v>
      </c>
      <c r="LL57" s="596">
        <v>0</v>
      </c>
      <c r="LM57" s="600">
        <v>3.4</v>
      </c>
      <c r="LN57" s="601">
        <v>0</v>
      </c>
      <c r="LO57" s="600">
        <v>1.3</v>
      </c>
      <c r="LP57" s="369">
        <v>0</v>
      </c>
      <c r="LQ57" s="130"/>
      <c r="LR57" s="106"/>
      <c r="LS57" s="71"/>
      <c r="LT57" s="106"/>
      <c r="LU57" s="71">
        <f t="shared" si="100"/>
        <v>29.7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70">
        <v>22.2</v>
      </c>
      <c r="MN57" s="370">
        <v>0</v>
      </c>
      <c r="MO57" s="370">
        <v>14.8</v>
      </c>
      <c r="MP57" s="370">
        <v>0</v>
      </c>
      <c r="MQ57" s="71">
        <f t="shared" si="61"/>
        <v>37</v>
      </c>
      <c r="MR57" s="71">
        <f t="shared" si="62"/>
        <v>0</v>
      </c>
      <c r="MS57" s="71">
        <v>13.5</v>
      </c>
      <c r="MT57" s="71">
        <v>4.7</v>
      </c>
      <c r="MU57" s="71">
        <f t="shared" si="63"/>
        <v>13.5</v>
      </c>
      <c r="MV57" s="71">
        <f t="shared" si="64"/>
        <v>4.7</v>
      </c>
      <c r="MW57" s="71"/>
      <c r="MX57" s="71"/>
      <c r="MY57" s="71">
        <f t="shared" si="65"/>
        <v>0</v>
      </c>
      <c r="MZ57" s="71">
        <f t="shared" si="66"/>
        <v>0</v>
      </c>
      <c r="NA57" s="305"/>
      <c r="NB57" s="344"/>
      <c r="NC57" s="71">
        <f t="shared" si="67"/>
        <v>0</v>
      </c>
      <c r="ND57" s="71">
        <f t="shared" si="68"/>
        <v>0</v>
      </c>
      <c r="NE57" s="305"/>
      <c r="NF57" s="305"/>
      <c r="NG57" s="305">
        <f t="shared" si="69"/>
        <v>0</v>
      </c>
      <c r="NH57" s="305">
        <f t="shared" si="70"/>
        <v>0</v>
      </c>
      <c r="NI57" s="305"/>
      <c r="NJ57" s="305"/>
      <c r="NK57" s="305">
        <f t="shared" si="71"/>
        <v>0</v>
      </c>
      <c r="NL57" s="305">
        <f t="shared" si="72"/>
        <v>0</v>
      </c>
      <c r="NM57" s="269"/>
      <c r="NN57" s="305"/>
      <c r="NO57" s="305">
        <f t="shared" si="73"/>
        <v>0</v>
      </c>
      <c r="NP57" s="305">
        <f t="shared" si="74"/>
        <v>0</v>
      </c>
      <c r="NQ57" s="305">
        <v>5</v>
      </c>
      <c r="NR57" s="305"/>
      <c r="NS57" s="71">
        <v>1</v>
      </c>
      <c r="NT57" s="71"/>
      <c r="NU57" s="71">
        <v>0.3</v>
      </c>
      <c r="NV57" s="71"/>
      <c r="NW57" s="71">
        <v>7.3</v>
      </c>
      <c r="NX57" s="71"/>
      <c r="NY57" s="71">
        <v>3.66</v>
      </c>
      <c r="NZ57" s="71"/>
      <c r="OA57" s="71">
        <v>0</v>
      </c>
      <c r="OB57" s="71"/>
      <c r="OC57" s="71">
        <f t="shared" si="75"/>
        <v>17.259999999999998</v>
      </c>
      <c r="OD57" s="71">
        <f t="shared" si="76"/>
        <v>0</v>
      </c>
      <c r="OE57" s="71">
        <v>11.3</v>
      </c>
      <c r="OF57" s="71"/>
      <c r="OG57" s="106">
        <v>0</v>
      </c>
      <c r="OH57" s="71"/>
      <c r="OI57" s="106">
        <v>2.5</v>
      </c>
      <c r="OJ57" s="71"/>
      <c r="OK57" s="71">
        <v>0.78</v>
      </c>
      <c r="OL57" s="71"/>
      <c r="OM57" s="71">
        <f t="shared" si="77"/>
        <v>14.58</v>
      </c>
      <c r="ON57" s="71">
        <f t="shared" si="78"/>
        <v>0</v>
      </c>
      <c r="OO57" s="407">
        <v>3</v>
      </c>
      <c r="OP57" s="366"/>
      <c r="OQ57" s="407">
        <v>2.75</v>
      </c>
      <c r="OR57" s="366"/>
      <c r="OS57" s="407">
        <v>3</v>
      </c>
      <c r="OT57" s="366"/>
      <c r="OU57" s="305">
        <f t="shared" si="101"/>
        <v>5.75</v>
      </c>
      <c r="OV57" s="305">
        <f t="shared" si="80"/>
        <v>0</v>
      </c>
      <c r="OW57" s="305"/>
      <c r="OX57" s="305"/>
      <c r="OY57" s="305">
        <f t="shared" si="96"/>
        <v>0</v>
      </c>
      <c r="OZ57" s="305">
        <f t="shared" si="97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8"/>
      <c r="L58" s="298"/>
      <c r="M58" s="67"/>
      <c r="N58" s="67"/>
      <c r="O58" s="71"/>
      <c r="P58" s="67"/>
      <c r="Q58" s="106"/>
      <c r="R58" s="67"/>
      <c r="S58" s="298"/>
      <c r="T58" s="298"/>
      <c r="U58" s="67"/>
      <c r="V58" s="67"/>
      <c r="W58" s="67">
        <f t="shared" si="14"/>
        <v>0</v>
      </c>
      <c r="X58" s="74">
        <f t="shared" si="15"/>
        <v>0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49">
        <v>80</v>
      </c>
      <c r="AL58" s="350">
        <v>24</v>
      </c>
      <c r="AM58" s="85"/>
      <c r="AN58" s="85"/>
      <c r="AO58" s="338"/>
      <c r="AP58" s="338"/>
      <c r="AQ58" s="338"/>
      <c r="AR58" s="338"/>
      <c r="AS58" s="338"/>
      <c r="AT58" s="338"/>
      <c r="AU58" s="71">
        <f t="shared" si="85"/>
        <v>80</v>
      </c>
      <c r="AV58" s="71">
        <f t="shared" si="86"/>
        <v>24</v>
      </c>
      <c r="AW58" s="67">
        <v>2</v>
      </c>
      <c r="AX58" s="67">
        <v>0.85</v>
      </c>
      <c r="AY58" s="321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67"/>
      <c r="BF58" s="67"/>
      <c r="BG58" s="363"/>
      <c r="BH58" s="364"/>
      <c r="BI58" s="363"/>
      <c r="BJ58" s="364"/>
      <c r="BK58" s="269"/>
      <c r="BL58" s="67"/>
      <c r="BM58" s="67"/>
      <c r="BN58" s="67"/>
      <c r="BO58" s="67"/>
      <c r="BP58" s="67"/>
      <c r="BQ58" s="67"/>
      <c r="BR58" s="67"/>
      <c r="BS58" s="29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>
        <v>6.18</v>
      </c>
      <c r="CH58" s="262">
        <v>2</v>
      </c>
      <c r="CI58" s="298">
        <v>20.6</v>
      </c>
      <c r="CJ58" s="262">
        <v>6</v>
      </c>
      <c r="CK58" s="269">
        <v>6</v>
      </c>
      <c r="CL58" s="269">
        <v>2</v>
      </c>
      <c r="CM58" s="298">
        <v>14.42</v>
      </c>
      <c r="CN58" s="269">
        <v>4.5</v>
      </c>
      <c r="CO58" s="67">
        <f t="shared" si="21"/>
        <v>47.2</v>
      </c>
      <c r="CP58" s="67">
        <f t="shared" si="22"/>
        <v>14.5</v>
      </c>
      <c r="CQ58" s="599">
        <v>97.628865979381445</v>
      </c>
      <c r="CR58" s="301"/>
      <c r="CS58" s="301"/>
      <c r="CT58" s="81"/>
      <c r="CU58" s="356">
        <v>18.556701030927837</v>
      </c>
      <c r="CV58" s="305"/>
      <c r="CW58" s="301">
        <v>63.814432989690722</v>
      </c>
      <c r="CX58" s="81"/>
      <c r="CY58" s="81"/>
      <c r="CZ58" s="81"/>
      <c r="DA58" s="313">
        <f t="shared" si="98"/>
        <v>180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41.1</v>
      </c>
      <c r="DL58" s="346">
        <v>13.7</v>
      </c>
      <c r="DM58" s="371">
        <v>41.1</v>
      </c>
      <c r="DN58" s="371">
        <v>13.7</v>
      </c>
      <c r="DO58" s="346">
        <v>39.869999999999997</v>
      </c>
      <c r="DP58" s="346">
        <v>13.29</v>
      </c>
      <c r="DQ58" s="265"/>
      <c r="DR58" s="265"/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39.17</v>
      </c>
      <c r="EH58" s="322">
        <v>9.7925000000000004</v>
      </c>
      <c r="EI58" s="87">
        <v>51.55</v>
      </c>
      <c r="EJ58" s="87">
        <v>12.887499999999999</v>
      </c>
      <c r="EK58" s="74">
        <v>128.87</v>
      </c>
      <c r="EL58" s="87">
        <v>32.217500000000001</v>
      </c>
      <c r="EM58" s="314">
        <v>103.09</v>
      </c>
      <c r="EN58" s="314">
        <v>25.772500000000001</v>
      </c>
      <c r="EO58" s="314">
        <v>103.09278350515464</v>
      </c>
      <c r="EP58" s="314">
        <v>25.773195876288661</v>
      </c>
      <c r="EQ58" s="67">
        <f t="shared" si="28"/>
        <v>425.77278350515462</v>
      </c>
      <c r="ER58" s="67">
        <f t="shared" si="99"/>
        <v>54.897500000000001</v>
      </c>
      <c r="ES58" s="305"/>
      <c r="ET58" s="30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4">
        <v>21</v>
      </c>
      <c r="FB58" s="269">
        <v>0</v>
      </c>
      <c r="FC58" s="106">
        <v>0</v>
      </c>
      <c r="FD58" s="269">
        <v>0</v>
      </c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597">
        <v>310</v>
      </c>
      <c r="HR58" s="67"/>
      <c r="HS58" s="298">
        <v>400</v>
      </c>
      <c r="HT58" s="67"/>
      <c r="HU58" s="67">
        <f t="shared" si="38"/>
        <v>310</v>
      </c>
      <c r="HV58" s="67">
        <f t="shared" si="39"/>
        <v>0</v>
      </c>
      <c r="HW58" s="67"/>
      <c r="HX58" s="67"/>
      <c r="HY58" s="316">
        <v>6</v>
      </c>
      <c r="HZ58" s="316">
        <v>1.5</v>
      </c>
      <c r="IA58" s="89"/>
      <c r="IB58" s="87">
        <v>0</v>
      </c>
      <c r="IC58" s="305">
        <v>8</v>
      </c>
      <c r="ID58" s="269">
        <v>2</v>
      </c>
      <c r="IE58" s="89"/>
      <c r="IF58" s="89"/>
      <c r="IG58" s="67">
        <f t="shared" si="40"/>
        <v>14</v>
      </c>
      <c r="IH58" s="67">
        <f t="shared" si="41"/>
        <v>3.5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/>
      <c r="JB58" s="67"/>
      <c r="JC58" s="67"/>
      <c r="JD58" s="67"/>
      <c r="JE58" s="347">
        <v>10.31</v>
      </c>
      <c r="JF58" s="347">
        <v>0</v>
      </c>
      <c r="JG58" s="67">
        <f t="shared" si="42"/>
        <v>10.31</v>
      </c>
      <c r="JH58" s="67">
        <f t="shared" si="43"/>
        <v>0</v>
      </c>
      <c r="JI58" s="269">
        <v>0</v>
      </c>
      <c r="JJ58" s="269">
        <v>0</v>
      </c>
      <c r="JK58" s="596">
        <v>0</v>
      </c>
      <c r="JL58" s="269">
        <v>0</v>
      </c>
      <c r="JM58" s="308"/>
      <c r="JN58" s="269"/>
      <c r="JO58" s="298"/>
      <c r="JP58" s="269"/>
      <c r="JQ58" s="298">
        <v>47.42</v>
      </c>
      <c r="JR58" s="269">
        <v>10</v>
      </c>
      <c r="JS58" s="67"/>
      <c r="JT58" s="67"/>
      <c r="JU58" s="67"/>
      <c r="JV58" s="67"/>
      <c r="JW58" s="67">
        <f t="shared" si="81"/>
        <v>47.42</v>
      </c>
      <c r="JX58" s="67">
        <f t="shared" si="82"/>
        <v>10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8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312">
        <v>25</v>
      </c>
      <c r="LL58" s="596">
        <v>0</v>
      </c>
      <c r="LM58" s="600">
        <v>3.4</v>
      </c>
      <c r="LN58" s="601">
        <v>0</v>
      </c>
      <c r="LO58" s="600">
        <v>1.3</v>
      </c>
      <c r="LP58" s="369">
        <v>0</v>
      </c>
      <c r="LQ58" s="130"/>
      <c r="LR58" s="106"/>
      <c r="LS58" s="71"/>
      <c r="LT58" s="106"/>
      <c r="LU58" s="71">
        <f t="shared" si="100"/>
        <v>29.7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70">
        <v>21.9</v>
      </c>
      <c r="MN58" s="370">
        <v>0</v>
      </c>
      <c r="MO58" s="370">
        <v>14.600000000000001</v>
      </c>
      <c r="MP58" s="370">
        <v>0</v>
      </c>
      <c r="MQ58" s="71">
        <f t="shared" si="61"/>
        <v>36.5</v>
      </c>
      <c r="MR58" s="71">
        <f t="shared" si="62"/>
        <v>0</v>
      </c>
      <c r="MS58" s="71">
        <v>13.5</v>
      </c>
      <c r="MT58" s="71">
        <v>4.7</v>
      </c>
      <c r="MU58" s="71">
        <f t="shared" si="63"/>
        <v>13.5</v>
      </c>
      <c r="MV58" s="71">
        <f t="shared" si="64"/>
        <v>4.7</v>
      </c>
      <c r="MW58" s="71"/>
      <c r="MX58" s="71"/>
      <c r="MY58" s="71">
        <f t="shared" si="65"/>
        <v>0</v>
      </c>
      <c r="MZ58" s="71">
        <f t="shared" si="66"/>
        <v>0</v>
      </c>
      <c r="NA58" s="305"/>
      <c r="NB58" s="344"/>
      <c r="NC58" s="71">
        <f t="shared" si="67"/>
        <v>0</v>
      </c>
      <c r="ND58" s="71">
        <f t="shared" si="68"/>
        <v>0</v>
      </c>
      <c r="NE58" s="305"/>
      <c r="NF58" s="305"/>
      <c r="NG58" s="305">
        <f t="shared" si="69"/>
        <v>0</v>
      </c>
      <c r="NH58" s="305">
        <f t="shared" si="70"/>
        <v>0</v>
      </c>
      <c r="NI58" s="305"/>
      <c r="NJ58" s="305"/>
      <c r="NK58" s="305">
        <f t="shared" si="71"/>
        <v>0</v>
      </c>
      <c r="NL58" s="305">
        <f t="shared" si="72"/>
        <v>0</v>
      </c>
      <c r="NM58" s="269"/>
      <c r="NN58" s="305"/>
      <c r="NO58" s="305">
        <f t="shared" si="73"/>
        <v>0</v>
      </c>
      <c r="NP58" s="305">
        <f t="shared" si="74"/>
        <v>0</v>
      </c>
      <c r="NQ58" s="305">
        <v>5</v>
      </c>
      <c r="NR58" s="305"/>
      <c r="NS58" s="71">
        <v>1</v>
      </c>
      <c r="NT58" s="71"/>
      <c r="NU58" s="71">
        <v>0.3</v>
      </c>
      <c r="NV58" s="71"/>
      <c r="NW58" s="71">
        <v>7.3</v>
      </c>
      <c r="NX58" s="71"/>
      <c r="NY58" s="71">
        <v>3.66</v>
      </c>
      <c r="NZ58" s="71"/>
      <c r="OA58" s="71">
        <v>0</v>
      </c>
      <c r="OB58" s="71"/>
      <c r="OC58" s="71">
        <f t="shared" si="75"/>
        <v>17.259999999999998</v>
      </c>
      <c r="OD58" s="71">
        <f t="shared" si="76"/>
        <v>0</v>
      </c>
      <c r="OE58" s="71">
        <v>11.3</v>
      </c>
      <c r="OF58" s="71"/>
      <c r="OG58" s="106">
        <v>3.91</v>
      </c>
      <c r="OH58" s="71"/>
      <c r="OI58" s="106">
        <v>2.5</v>
      </c>
      <c r="OJ58" s="71"/>
      <c r="OK58" s="71">
        <v>1</v>
      </c>
      <c r="OL58" s="71"/>
      <c r="OM58" s="71">
        <f t="shared" si="77"/>
        <v>18.71</v>
      </c>
      <c r="ON58" s="71">
        <f t="shared" si="78"/>
        <v>0</v>
      </c>
      <c r="OO58" s="407">
        <v>3</v>
      </c>
      <c r="OP58" s="366"/>
      <c r="OQ58" s="407">
        <v>2.75</v>
      </c>
      <c r="OR58" s="366"/>
      <c r="OS58" s="407">
        <v>3</v>
      </c>
      <c r="OT58" s="366"/>
      <c r="OU58" s="305">
        <f t="shared" si="101"/>
        <v>5.75</v>
      </c>
      <c r="OV58" s="305">
        <f t="shared" si="80"/>
        <v>0</v>
      </c>
      <c r="OW58" s="305"/>
      <c r="OX58" s="305"/>
      <c r="OY58" s="305">
        <f t="shared" si="96"/>
        <v>0</v>
      </c>
      <c r="OZ58" s="305">
        <f t="shared" si="97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8"/>
      <c r="L59" s="298"/>
      <c r="M59" s="67"/>
      <c r="N59" s="67"/>
      <c r="O59" s="71"/>
      <c r="P59" s="67"/>
      <c r="Q59" s="106"/>
      <c r="R59" s="67"/>
      <c r="S59" s="298"/>
      <c r="T59" s="298"/>
      <c r="U59" s="67"/>
      <c r="V59" s="67"/>
      <c r="W59" s="67">
        <f t="shared" si="14"/>
        <v>0</v>
      </c>
      <c r="X59" s="74">
        <f t="shared" si="15"/>
        <v>0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49">
        <v>80</v>
      </c>
      <c r="AL59" s="350">
        <v>24</v>
      </c>
      <c r="AM59" s="85"/>
      <c r="AN59" s="85"/>
      <c r="AO59" s="338"/>
      <c r="AP59" s="338"/>
      <c r="AQ59" s="338"/>
      <c r="AR59" s="338"/>
      <c r="AS59" s="338"/>
      <c r="AT59" s="338"/>
      <c r="AU59" s="71">
        <f t="shared" si="85"/>
        <v>80</v>
      </c>
      <c r="AV59" s="71">
        <f t="shared" si="86"/>
        <v>24</v>
      </c>
      <c r="AW59" s="67">
        <v>2</v>
      </c>
      <c r="AX59" s="67">
        <v>0.85</v>
      </c>
      <c r="AY59" s="321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67"/>
      <c r="BF59" s="67"/>
      <c r="BG59" s="363"/>
      <c r="BH59" s="364"/>
      <c r="BI59" s="363"/>
      <c r="BJ59" s="364"/>
      <c r="BK59" s="269"/>
      <c r="BL59" s="67"/>
      <c r="BM59" s="67"/>
      <c r="BN59" s="67"/>
      <c r="BO59" s="67"/>
      <c r="BP59" s="67"/>
      <c r="BQ59" s="67"/>
      <c r="BR59" s="67"/>
      <c r="BS59" s="29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>
        <v>6.18</v>
      </c>
      <c r="CH59" s="262">
        <v>2</v>
      </c>
      <c r="CI59" s="298">
        <v>20.6</v>
      </c>
      <c r="CJ59" s="262">
        <v>6</v>
      </c>
      <c r="CK59" s="269">
        <v>6</v>
      </c>
      <c r="CL59" s="269">
        <v>2</v>
      </c>
      <c r="CM59" s="298">
        <v>14.42</v>
      </c>
      <c r="CN59" s="269">
        <v>4.5</v>
      </c>
      <c r="CO59" s="67">
        <f t="shared" si="21"/>
        <v>47.2</v>
      </c>
      <c r="CP59" s="67">
        <f t="shared" si="22"/>
        <v>14.5</v>
      </c>
      <c r="CQ59" s="599">
        <v>97.628865979381445</v>
      </c>
      <c r="CR59" s="301"/>
      <c r="CS59" s="301"/>
      <c r="CT59" s="81"/>
      <c r="CU59" s="355">
        <v>18.556701030927837</v>
      </c>
      <c r="CV59" s="305"/>
      <c r="CW59" s="301">
        <v>63.814432989690722</v>
      </c>
      <c r="CX59" s="81"/>
      <c r="CY59" s="81"/>
      <c r="CZ59" s="81"/>
      <c r="DA59" s="313">
        <f t="shared" si="98"/>
        <v>180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41.1</v>
      </c>
      <c r="DL59" s="346">
        <v>13.7</v>
      </c>
      <c r="DM59" s="371">
        <v>41.1</v>
      </c>
      <c r="DN59" s="371">
        <v>13.7</v>
      </c>
      <c r="DO59" s="346">
        <v>39.869999999999997</v>
      </c>
      <c r="DP59" s="346">
        <v>13.29</v>
      </c>
      <c r="DQ59" s="265"/>
      <c r="DR59" s="265"/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39.17</v>
      </c>
      <c r="EH59" s="322">
        <v>9.7925000000000004</v>
      </c>
      <c r="EI59" s="87">
        <v>51.55</v>
      </c>
      <c r="EJ59" s="87">
        <v>12.887499999999999</v>
      </c>
      <c r="EK59" s="74">
        <v>128.87</v>
      </c>
      <c r="EL59" s="87">
        <v>32.217500000000001</v>
      </c>
      <c r="EM59" s="314">
        <v>103.09</v>
      </c>
      <c r="EN59" s="314">
        <v>25.772500000000001</v>
      </c>
      <c r="EO59" s="314">
        <v>103.09278350515464</v>
      </c>
      <c r="EP59" s="314">
        <v>25.773195876288661</v>
      </c>
      <c r="EQ59" s="67">
        <f t="shared" si="28"/>
        <v>425.77278350515462</v>
      </c>
      <c r="ER59" s="67">
        <f t="shared" si="99"/>
        <v>54.897500000000001</v>
      </c>
      <c r="ES59" s="305"/>
      <c r="ET59" s="30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4">
        <v>21</v>
      </c>
      <c r="FB59" s="269">
        <v>0</v>
      </c>
      <c r="FC59" s="106">
        <v>0</v>
      </c>
      <c r="FD59" s="269">
        <v>0</v>
      </c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597">
        <v>280</v>
      </c>
      <c r="HR59" s="67"/>
      <c r="HS59" s="298">
        <v>400</v>
      </c>
      <c r="HT59" s="67"/>
      <c r="HU59" s="67">
        <f t="shared" si="38"/>
        <v>280</v>
      </c>
      <c r="HV59" s="67">
        <f t="shared" si="39"/>
        <v>0</v>
      </c>
      <c r="HW59" s="67"/>
      <c r="HX59" s="67"/>
      <c r="HY59" s="316">
        <v>6</v>
      </c>
      <c r="HZ59" s="316">
        <v>1.5</v>
      </c>
      <c r="IA59" s="89"/>
      <c r="IB59" s="87">
        <v>0</v>
      </c>
      <c r="IC59" s="305">
        <v>8</v>
      </c>
      <c r="ID59" s="269">
        <v>2</v>
      </c>
      <c r="IE59" s="89"/>
      <c r="IF59" s="89"/>
      <c r="IG59" s="67">
        <f t="shared" si="40"/>
        <v>14</v>
      </c>
      <c r="IH59" s="67">
        <f t="shared" si="41"/>
        <v>3.5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/>
      <c r="JB59" s="67"/>
      <c r="JC59" s="67"/>
      <c r="JD59" s="67"/>
      <c r="JE59" s="347">
        <v>10.31</v>
      </c>
      <c r="JF59" s="347">
        <v>0</v>
      </c>
      <c r="JG59" s="67">
        <f t="shared" si="42"/>
        <v>10.31</v>
      </c>
      <c r="JH59" s="67">
        <f t="shared" si="43"/>
        <v>0</v>
      </c>
      <c r="JI59" s="269">
        <v>0</v>
      </c>
      <c r="JJ59" s="269">
        <v>0</v>
      </c>
      <c r="JK59" s="596">
        <v>0</v>
      </c>
      <c r="JL59" s="269">
        <v>0</v>
      </c>
      <c r="JM59" s="308"/>
      <c r="JN59" s="269"/>
      <c r="JO59" s="298"/>
      <c r="JP59" s="269"/>
      <c r="JQ59" s="298">
        <v>47.42</v>
      </c>
      <c r="JR59" s="269">
        <v>10</v>
      </c>
      <c r="JS59" s="67"/>
      <c r="JT59" s="67"/>
      <c r="JU59" s="67"/>
      <c r="JV59" s="67"/>
      <c r="JW59" s="67">
        <f t="shared" si="81"/>
        <v>47.42</v>
      </c>
      <c r="JX59" s="67">
        <f t="shared" si="82"/>
        <v>10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8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312">
        <v>25</v>
      </c>
      <c r="LL59" s="596">
        <v>0</v>
      </c>
      <c r="LM59" s="600">
        <v>3.4</v>
      </c>
      <c r="LN59" s="601">
        <v>0</v>
      </c>
      <c r="LO59" s="600">
        <v>1.3</v>
      </c>
      <c r="LP59" s="369">
        <v>0</v>
      </c>
      <c r="LQ59" s="130"/>
      <c r="LR59" s="106"/>
      <c r="LS59" s="71"/>
      <c r="LT59" s="106"/>
      <c r="LU59" s="71">
        <f t="shared" si="100"/>
        <v>29.7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70">
        <v>21.599999999999998</v>
      </c>
      <c r="MN59" s="370">
        <v>0</v>
      </c>
      <c r="MO59" s="370">
        <v>14.4</v>
      </c>
      <c r="MP59" s="370">
        <v>0</v>
      </c>
      <c r="MQ59" s="71">
        <f t="shared" si="61"/>
        <v>36</v>
      </c>
      <c r="MR59" s="71">
        <f t="shared" si="62"/>
        <v>0</v>
      </c>
      <c r="MS59" s="71">
        <v>13.5</v>
      </c>
      <c r="MT59" s="71">
        <v>4.7</v>
      </c>
      <c r="MU59" s="71">
        <f t="shared" si="63"/>
        <v>13.5</v>
      </c>
      <c r="MV59" s="71">
        <f t="shared" si="64"/>
        <v>4.7</v>
      </c>
      <c r="MW59" s="71"/>
      <c r="MX59" s="71"/>
      <c r="MY59" s="71">
        <f t="shared" si="65"/>
        <v>0</v>
      </c>
      <c r="MZ59" s="71">
        <f t="shared" si="66"/>
        <v>0</v>
      </c>
      <c r="NA59" s="305"/>
      <c r="NB59" s="344"/>
      <c r="NC59" s="71">
        <f t="shared" si="67"/>
        <v>0</v>
      </c>
      <c r="ND59" s="71">
        <f t="shared" si="68"/>
        <v>0</v>
      </c>
      <c r="NE59" s="305"/>
      <c r="NF59" s="305"/>
      <c r="NG59" s="305">
        <f t="shared" si="69"/>
        <v>0</v>
      </c>
      <c r="NH59" s="305">
        <f t="shared" si="70"/>
        <v>0</v>
      </c>
      <c r="NI59" s="305"/>
      <c r="NJ59" s="305"/>
      <c r="NK59" s="305">
        <f t="shared" si="71"/>
        <v>0</v>
      </c>
      <c r="NL59" s="305">
        <f t="shared" si="72"/>
        <v>0</v>
      </c>
      <c r="NM59" s="269"/>
      <c r="NN59" s="305"/>
      <c r="NO59" s="305">
        <f t="shared" si="73"/>
        <v>0</v>
      </c>
      <c r="NP59" s="305">
        <f t="shared" si="74"/>
        <v>0</v>
      </c>
      <c r="NQ59" s="305">
        <v>5</v>
      </c>
      <c r="NR59" s="305"/>
      <c r="NS59" s="71">
        <v>1</v>
      </c>
      <c r="NT59" s="71"/>
      <c r="NU59" s="71">
        <v>0.3</v>
      </c>
      <c r="NV59" s="71"/>
      <c r="NW59" s="71">
        <v>7.3</v>
      </c>
      <c r="NX59" s="71"/>
      <c r="NY59" s="71">
        <v>3.66</v>
      </c>
      <c r="NZ59" s="71"/>
      <c r="OA59" s="71">
        <v>0</v>
      </c>
      <c r="OB59" s="71"/>
      <c r="OC59" s="71">
        <f t="shared" si="75"/>
        <v>17.259999999999998</v>
      </c>
      <c r="OD59" s="71">
        <f t="shared" si="76"/>
        <v>0</v>
      </c>
      <c r="OE59" s="71">
        <v>11.3</v>
      </c>
      <c r="OF59" s="71"/>
      <c r="OG59" s="106">
        <v>1.64</v>
      </c>
      <c r="OH59" s="71"/>
      <c r="OI59" s="106">
        <v>2.5</v>
      </c>
      <c r="OJ59" s="71"/>
      <c r="OK59" s="71">
        <v>1</v>
      </c>
      <c r="OL59" s="71"/>
      <c r="OM59" s="71">
        <f t="shared" si="77"/>
        <v>16.440000000000001</v>
      </c>
      <c r="ON59" s="71">
        <f t="shared" si="78"/>
        <v>0</v>
      </c>
      <c r="OO59" s="407">
        <v>3</v>
      </c>
      <c r="OP59" s="366"/>
      <c r="OQ59" s="407">
        <v>2.75</v>
      </c>
      <c r="OR59" s="366"/>
      <c r="OS59" s="407">
        <v>3</v>
      </c>
      <c r="OT59" s="366"/>
      <c r="OU59" s="305">
        <f t="shared" si="101"/>
        <v>5.75</v>
      </c>
      <c r="OV59" s="305">
        <f t="shared" si="80"/>
        <v>0</v>
      </c>
      <c r="OW59" s="305"/>
      <c r="OX59" s="305"/>
      <c r="OY59" s="305">
        <f t="shared" si="96"/>
        <v>0</v>
      </c>
      <c r="OZ59" s="305">
        <f t="shared" si="97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8"/>
      <c r="L60" s="298"/>
      <c r="M60" s="67"/>
      <c r="N60" s="67"/>
      <c r="O60" s="71"/>
      <c r="P60" s="67"/>
      <c r="Q60" s="106"/>
      <c r="R60" s="67"/>
      <c r="S60" s="298"/>
      <c r="T60" s="298"/>
      <c r="U60" s="67"/>
      <c r="V60" s="67"/>
      <c r="W60" s="67">
        <f t="shared" si="14"/>
        <v>0</v>
      </c>
      <c r="X60" s="74">
        <f t="shared" si="15"/>
        <v>0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49">
        <v>80</v>
      </c>
      <c r="AL60" s="350">
        <v>24</v>
      </c>
      <c r="AM60" s="85"/>
      <c r="AN60" s="85"/>
      <c r="AO60" s="338"/>
      <c r="AP60" s="338"/>
      <c r="AQ60" s="338"/>
      <c r="AR60" s="338"/>
      <c r="AS60" s="338"/>
      <c r="AT60" s="338"/>
      <c r="AU60" s="71">
        <f t="shared" si="85"/>
        <v>80</v>
      </c>
      <c r="AV60" s="71">
        <f t="shared" si="86"/>
        <v>24</v>
      </c>
      <c r="AW60" s="67">
        <v>2</v>
      </c>
      <c r="AX60" s="67">
        <v>0.85</v>
      </c>
      <c r="AY60" s="321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67"/>
      <c r="BF60" s="67"/>
      <c r="BG60" s="363"/>
      <c r="BH60" s="364"/>
      <c r="BI60" s="363"/>
      <c r="BJ60" s="364"/>
      <c r="BK60" s="269"/>
      <c r="BL60" s="67"/>
      <c r="BM60" s="67"/>
      <c r="BN60" s="67"/>
      <c r="BO60" s="67"/>
      <c r="BP60" s="67"/>
      <c r="BQ60" s="67"/>
      <c r="BR60" s="67"/>
      <c r="BS60" s="29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>
        <v>6.18</v>
      </c>
      <c r="CH60" s="262">
        <v>2</v>
      </c>
      <c r="CI60" s="298">
        <v>20.6</v>
      </c>
      <c r="CJ60" s="262">
        <v>6</v>
      </c>
      <c r="CK60" s="269">
        <v>6</v>
      </c>
      <c r="CL60" s="269">
        <v>2</v>
      </c>
      <c r="CM60" s="298">
        <v>14.42</v>
      </c>
      <c r="CN60" s="269">
        <v>4.5</v>
      </c>
      <c r="CO60" s="67">
        <f t="shared" si="21"/>
        <v>47.2</v>
      </c>
      <c r="CP60" s="67">
        <f t="shared" si="22"/>
        <v>14.5</v>
      </c>
      <c r="CQ60" s="599">
        <v>97.628865979381445</v>
      </c>
      <c r="CR60" s="301"/>
      <c r="CS60" s="301"/>
      <c r="CT60" s="81"/>
      <c r="CU60" s="355">
        <v>18.556701030927837</v>
      </c>
      <c r="CV60" s="305"/>
      <c r="CW60" s="301">
        <v>63.814432989690722</v>
      </c>
      <c r="CX60" s="81"/>
      <c r="CY60" s="81"/>
      <c r="CZ60" s="81"/>
      <c r="DA60" s="313">
        <f t="shared" si="98"/>
        <v>180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41.1</v>
      </c>
      <c r="DL60" s="346">
        <v>13.7</v>
      </c>
      <c r="DM60" s="371">
        <v>41.1</v>
      </c>
      <c r="DN60" s="371">
        <v>13.7</v>
      </c>
      <c r="DO60" s="346">
        <v>39.869999999999997</v>
      </c>
      <c r="DP60" s="346">
        <v>13.29</v>
      </c>
      <c r="DQ60" s="265"/>
      <c r="DR60" s="265"/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39.17</v>
      </c>
      <c r="EH60" s="322">
        <v>9.7925000000000004</v>
      </c>
      <c r="EI60" s="87">
        <v>51.55</v>
      </c>
      <c r="EJ60" s="87">
        <v>12.887499999999999</v>
      </c>
      <c r="EK60" s="74">
        <v>128.87</v>
      </c>
      <c r="EL60" s="87">
        <v>32.217500000000001</v>
      </c>
      <c r="EM60" s="314">
        <v>103.09</v>
      </c>
      <c r="EN60" s="314">
        <v>25.772500000000001</v>
      </c>
      <c r="EO60" s="314">
        <v>103.09278350515464</v>
      </c>
      <c r="EP60" s="314">
        <v>25.773195876288661</v>
      </c>
      <c r="EQ60" s="67">
        <f t="shared" si="28"/>
        <v>425.77278350515462</v>
      </c>
      <c r="ER60" s="67">
        <f t="shared" si="99"/>
        <v>54.897500000000001</v>
      </c>
      <c r="ES60" s="305"/>
      <c r="ET60" s="30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4">
        <v>21</v>
      </c>
      <c r="FB60" s="269">
        <v>0</v>
      </c>
      <c r="FC60" s="106">
        <v>0</v>
      </c>
      <c r="FD60" s="269">
        <v>0</v>
      </c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597">
        <v>280</v>
      </c>
      <c r="HR60" s="67"/>
      <c r="HS60" s="298">
        <v>400</v>
      </c>
      <c r="HT60" s="67"/>
      <c r="HU60" s="67">
        <f t="shared" si="38"/>
        <v>280</v>
      </c>
      <c r="HV60" s="67">
        <f t="shared" si="39"/>
        <v>0</v>
      </c>
      <c r="HW60" s="67"/>
      <c r="HX60" s="67"/>
      <c r="HY60" s="316">
        <v>6</v>
      </c>
      <c r="HZ60" s="316">
        <v>1.5</v>
      </c>
      <c r="IA60" s="89"/>
      <c r="IB60" s="87">
        <v>0</v>
      </c>
      <c r="IC60" s="305">
        <v>8</v>
      </c>
      <c r="ID60" s="269">
        <v>2</v>
      </c>
      <c r="IE60" s="89"/>
      <c r="IF60" s="89"/>
      <c r="IG60" s="67">
        <f t="shared" si="40"/>
        <v>14</v>
      </c>
      <c r="IH60" s="67">
        <f t="shared" si="41"/>
        <v>3.5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/>
      <c r="JB60" s="67"/>
      <c r="JC60" s="67"/>
      <c r="JD60" s="67"/>
      <c r="JE60" s="347">
        <v>10.31</v>
      </c>
      <c r="JF60" s="347">
        <v>0</v>
      </c>
      <c r="JG60" s="67">
        <f t="shared" si="42"/>
        <v>10.31</v>
      </c>
      <c r="JH60" s="67">
        <f t="shared" si="43"/>
        <v>0</v>
      </c>
      <c r="JI60" s="269">
        <v>0</v>
      </c>
      <c r="JJ60" s="269">
        <v>0</v>
      </c>
      <c r="JK60" s="596">
        <v>0</v>
      </c>
      <c r="JL60" s="269">
        <v>0</v>
      </c>
      <c r="JM60" s="308"/>
      <c r="JN60" s="269"/>
      <c r="JO60" s="298"/>
      <c r="JP60" s="269"/>
      <c r="JQ60" s="298">
        <v>47.42</v>
      </c>
      <c r="JR60" s="269">
        <v>10</v>
      </c>
      <c r="JS60" s="67"/>
      <c r="JT60" s="67"/>
      <c r="JU60" s="67"/>
      <c r="JV60" s="67"/>
      <c r="JW60" s="67">
        <f t="shared" si="81"/>
        <v>47.42</v>
      </c>
      <c r="JX60" s="67">
        <f t="shared" si="82"/>
        <v>10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8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312">
        <v>25</v>
      </c>
      <c r="LL60" s="596">
        <v>0</v>
      </c>
      <c r="LM60" s="600">
        <v>3.4</v>
      </c>
      <c r="LN60" s="601">
        <v>0</v>
      </c>
      <c r="LO60" s="600">
        <v>1.3</v>
      </c>
      <c r="LP60" s="369">
        <v>0</v>
      </c>
      <c r="LQ60" s="130"/>
      <c r="LR60" s="106"/>
      <c r="LS60" s="71"/>
      <c r="LT60" s="106"/>
      <c r="LU60" s="71">
        <f t="shared" si="100"/>
        <v>29.7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70">
        <v>21</v>
      </c>
      <c r="MN60" s="370">
        <v>0</v>
      </c>
      <c r="MO60" s="370">
        <v>14</v>
      </c>
      <c r="MP60" s="370">
        <v>0</v>
      </c>
      <c r="MQ60" s="71">
        <f t="shared" si="61"/>
        <v>35</v>
      </c>
      <c r="MR60" s="71">
        <f t="shared" si="62"/>
        <v>0</v>
      </c>
      <c r="MS60" s="71">
        <v>13.5</v>
      </c>
      <c r="MT60" s="71">
        <v>4.7</v>
      </c>
      <c r="MU60" s="71">
        <f t="shared" si="63"/>
        <v>13.5</v>
      </c>
      <c r="MV60" s="71">
        <f t="shared" si="64"/>
        <v>4.7</v>
      </c>
      <c r="MW60" s="71"/>
      <c r="MX60" s="71"/>
      <c r="MY60" s="71">
        <f t="shared" si="65"/>
        <v>0</v>
      </c>
      <c r="MZ60" s="71">
        <f t="shared" si="66"/>
        <v>0</v>
      </c>
      <c r="NA60" s="305"/>
      <c r="NB60" s="344"/>
      <c r="NC60" s="71">
        <f t="shared" si="67"/>
        <v>0</v>
      </c>
      <c r="ND60" s="71">
        <f t="shared" si="68"/>
        <v>0</v>
      </c>
      <c r="NE60" s="305"/>
      <c r="NF60" s="305"/>
      <c r="NG60" s="305">
        <f t="shared" si="69"/>
        <v>0</v>
      </c>
      <c r="NH60" s="305">
        <f t="shared" si="70"/>
        <v>0</v>
      </c>
      <c r="NI60" s="305"/>
      <c r="NJ60" s="305"/>
      <c r="NK60" s="305">
        <f t="shared" si="71"/>
        <v>0</v>
      </c>
      <c r="NL60" s="305">
        <f t="shared" si="72"/>
        <v>0</v>
      </c>
      <c r="NM60" s="269"/>
      <c r="NN60" s="305"/>
      <c r="NO60" s="305">
        <f t="shared" si="73"/>
        <v>0</v>
      </c>
      <c r="NP60" s="305">
        <f t="shared" si="74"/>
        <v>0</v>
      </c>
      <c r="NQ60" s="305">
        <v>5</v>
      </c>
      <c r="NR60" s="305"/>
      <c r="NS60" s="71">
        <v>1</v>
      </c>
      <c r="NT60" s="71"/>
      <c r="NU60" s="71">
        <v>0.3</v>
      </c>
      <c r="NV60" s="71"/>
      <c r="NW60" s="71">
        <v>7.3</v>
      </c>
      <c r="NX60" s="71"/>
      <c r="NY60" s="71">
        <v>3.66</v>
      </c>
      <c r="NZ60" s="71"/>
      <c r="OA60" s="71">
        <v>0</v>
      </c>
      <c r="OB60" s="71"/>
      <c r="OC60" s="71">
        <f t="shared" si="75"/>
        <v>17.259999999999998</v>
      </c>
      <c r="OD60" s="71">
        <f t="shared" si="76"/>
        <v>0</v>
      </c>
      <c r="OE60" s="71">
        <v>11.3</v>
      </c>
      <c r="OF60" s="71"/>
      <c r="OG60" s="106">
        <v>3.13</v>
      </c>
      <c r="OH60" s="71"/>
      <c r="OI60" s="106">
        <v>2.5</v>
      </c>
      <c r="OJ60" s="71"/>
      <c r="OK60" s="71">
        <v>1</v>
      </c>
      <c r="OL60" s="71"/>
      <c r="OM60" s="71">
        <f t="shared" si="77"/>
        <v>17.93</v>
      </c>
      <c r="ON60" s="71">
        <f t="shared" si="78"/>
        <v>0</v>
      </c>
      <c r="OO60" s="407">
        <v>3</v>
      </c>
      <c r="OP60" s="366"/>
      <c r="OQ60" s="407">
        <v>2.75</v>
      </c>
      <c r="OR60" s="366"/>
      <c r="OS60" s="407">
        <v>3</v>
      </c>
      <c r="OT60" s="366"/>
      <c r="OU60" s="305">
        <f t="shared" si="101"/>
        <v>5.75</v>
      </c>
      <c r="OV60" s="305">
        <f t="shared" si="80"/>
        <v>0</v>
      </c>
      <c r="OW60" s="305"/>
      <c r="OX60" s="305"/>
      <c r="OY60" s="305">
        <f t="shared" si="96"/>
        <v>0</v>
      </c>
      <c r="OZ60" s="305">
        <f t="shared" si="97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8"/>
      <c r="L61" s="298"/>
      <c r="M61" s="67"/>
      <c r="N61" s="67"/>
      <c r="O61" s="71"/>
      <c r="P61" s="67"/>
      <c r="Q61" s="106"/>
      <c r="R61" s="67"/>
      <c r="S61" s="298"/>
      <c r="T61" s="298"/>
      <c r="U61" s="67"/>
      <c r="V61" s="67"/>
      <c r="W61" s="67">
        <f t="shared" si="14"/>
        <v>0</v>
      </c>
      <c r="X61" s="74">
        <f t="shared" si="15"/>
        <v>0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49">
        <v>80</v>
      </c>
      <c r="AL61" s="350">
        <v>24</v>
      </c>
      <c r="AM61" s="85"/>
      <c r="AN61" s="85"/>
      <c r="AO61" s="338"/>
      <c r="AP61" s="338"/>
      <c r="AQ61" s="338"/>
      <c r="AR61" s="338"/>
      <c r="AS61" s="338"/>
      <c r="AT61" s="338"/>
      <c r="AU61" s="71">
        <f t="shared" si="85"/>
        <v>80</v>
      </c>
      <c r="AV61" s="71">
        <f t="shared" si="86"/>
        <v>24</v>
      </c>
      <c r="AW61" s="67">
        <v>2</v>
      </c>
      <c r="AX61" s="67">
        <v>0.85</v>
      </c>
      <c r="AY61" s="321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67"/>
      <c r="BF61" s="67"/>
      <c r="BG61" s="363"/>
      <c r="BH61" s="364"/>
      <c r="BI61" s="363"/>
      <c r="BJ61" s="364"/>
      <c r="BK61" s="269"/>
      <c r="BL61" s="67"/>
      <c r="BM61" s="67"/>
      <c r="BN61" s="67"/>
      <c r="BO61" s="67"/>
      <c r="BP61" s="67"/>
      <c r="BQ61" s="67"/>
      <c r="BR61" s="67"/>
      <c r="BS61" s="29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>
        <v>6.18</v>
      </c>
      <c r="CH61" s="262">
        <v>2</v>
      </c>
      <c r="CI61" s="298">
        <v>20.6</v>
      </c>
      <c r="CJ61" s="262">
        <v>6</v>
      </c>
      <c r="CK61" s="269">
        <v>6</v>
      </c>
      <c r="CL61" s="269">
        <v>2</v>
      </c>
      <c r="CM61" s="298">
        <v>14.42</v>
      </c>
      <c r="CN61" s="269">
        <v>4.5</v>
      </c>
      <c r="CO61" s="67">
        <f t="shared" si="21"/>
        <v>47.2</v>
      </c>
      <c r="CP61" s="67">
        <f t="shared" si="22"/>
        <v>14.5</v>
      </c>
      <c r="CQ61" s="599">
        <v>97.628865979381445</v>
      </c>
      <c r="CR61" s="301"/>
      <c r="CS61" s="301"/>
      <c r="CT61" s="81"/>
      <c r="CU61" s="355">
        <v>18.556701030927837</v>
      </c>
      <c r="CV61" s="305"/>
      <c r="CW61" s="301">
        <v>63.814432989690722</v>
      </c>
      <c r="CX61" s="81"/>
      <c r="CY61" s="81"/>
      <c r="CZ61" s="81"/>
      <c r="DA61" s="313">
        <f t="shared" si="98"/>
        <v>180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41.1</v>
      </c>
      <c r="DL61" s="346">
        <v>13.7</v>
      </c>
      <c r="DM61" s="371">
        <v>41.1</v>
      </c>
      <c r="DN61" s="371">
        <v>13.7</v>
      </c>
      <c r="DO61" s="346">
        <v>39.869999999999997</v>
      </c>
      <c r="DP61" s="346">
        <v>13.29</v>
      </c>
      <c r="DQ61" s="265"/>
      <c r="DR61" s="265"/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39.17</v>
      </c>
      <c r="EH61" s="322">
        <v>9.7925000000000004</v>
      </c>
      <c r="EI61" s="87">
        <v>51.55</v>
      </c>
      <c r="EJ61" s="87">
        <v>12.887499999999999</v>
      </c>
      <c r="EK61" s="74">
        <v>128.87</v>
      </c>
      <c r="EL61" s="87">
        <v>32.217500000000001</v>
      </c>
      <c r="EM61" s="314">
        <v>103.09</v>
      </c>
      <c r="EN61" s="314">
        <v>25.772500000000001</v>
      </c>
      <c r="EO61" s="314">
        <v>103.09278350515464</v>
      </c>
      <c r="EP61" s="314">
        <v>25.773195876288661</v>
      </c>
      <c r="EQ61" s="67">
        <f t="shared" si="28"/>
        <v>425.77278350515462</v>
      </c>
      <c r="ER61" s="67">
        <f t="shared" si="99"/>
        <v>54.897500000000001</v>
      </c>
      <c r="ES61" s="305"/>
      <c r="ET61" s="30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4">
        <v>21</v>
      </c>
      <c r="FB61" s="269">
        <v>0</v>
      </c>
      <c r="FC61" s="106">
        <v>0</v>
      </c>
      <c r="FD61" s="269">
        <v>0</v>
      </c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597">
        <v>280</v>
      </c>
      <c r="HR61" s="67"/>
      <c r="HS61" s="298">
        <v>400</v>
      </c>
      <c r="HT61" s="67"/>
      <c r="HU61" s="67">
        <f t="shared" si="38"/>
        <v>280</v>
      </c>
      <c r="HV61" s="67">
        <f t="shared" si="39"/>
        <v>0</v>
      </c>
      <c r="HW61" s="67"/>
      <c r="HX61" s="67"/>
      <c r="HY61" s="316">
        <v>6</v>
      </c>
      <c r="HZ61" s="316">
        <v>1.5</v>
      </c>
      <c r="IA61" s="89"/>
      <c r="IB61" s="87">
        <v>0</v>
      </c>
      <c r="IC61" s="305">
        <v>8</v>
      </c>
      <c r="ID61" s="269">
        <v>2</v>
      </c>
      <c r="IE61" s="89"/>
      <c r="IF61" s="89"/>
      <c r="IG61" s="67">
        <f t="shared" si="40"/>
        <v>14</v>
      </c>
      <c r="IH61" s="67">
        <f t="shared" si="41"/>
        <v>3.5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/>
      <c r="JB61" s="67"/>
      <c r="JC61" s="67"/>
      <c r="JD61" s="67"/>
      <c r="JE61" s="347">
        <v>10.31</v>
      </c>
      <c r="JF61" s="347">
        <v>0</v>
      </c>
      <c r="JG61" s="67">
        <f t="shared" si="42"/>
        <v>10.31</v>
      </c>
      <c r="JH61" s="67">
        <f t="shared" si="43"/>
        <v>0</v>
      </c>
      <c r="JI61" s="269">
        <v>0</v>
      </c>
      <c r="JJ61" s="269">
        <v>0</v>
      </c>
      <c r="JK61" s="596">
        <v>0</v>
      </c>
      <c r="JL61" s="269">
        <v>0</v>
      </c>
      <c r="JM61" s="308"/>
      <c r="JN61" s="269"/>
      <c r="JO61" s="298"/>
      <c r="JP61" s="269"/>
      <c r="JQ61" s="298">
        <v>47.42</v>
      </c>
      <c r="JR61" s="269">
        <v>10</v>
      </c>
      <c r="JS61" s="67"/>
      <c r="JT61" s="67"/>
      <c r="JU61" s="67"/>
      <c r="JV61" s="67"/>
      <c r="JW61" s="67">
        <f t="shared" si="81"/>
        <v>47.42</v>
      </c>
      <c r="JX61" s="67">
        <f t="shared" si="82"/>
        <v>10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8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312">
        <v>25</v>
      </c>
      <c r="LL61" s="596">
        <v>0</v>
      </c>
      <c r="LM61" s="600">
        <v>3.4</v>
      </c>
      <c r="LN61" s="601">
        <v>0</v>
      </c>
      <c r="LO61" s="600">
        <v>1.3</v>
      </c>
      <c r="LP61" s="369">
        <v>0</v>
      </c>
      <c r="LQ61" s="130"/>
      <c r="LR61" s="106"/>
      <c r="LS61" s="71"/>
      <c r="LT61" s="106"/>
      <c r="LU61" s="71">
        <f t="shared" si="100"/>
        <v>29.7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70">
        <v>20.399999999999999</v>
      </c>
      <c r="MN61" s="370">
        <v>0</v>
      </c>
      <c r="MO61" s="370">
        <v>13.600000000000001</v>
      </c>
      <c r="MP61" s="370">
        <v>0</v>
      </c>
      <c r="MQ61" s="71">
        <f t="shared" si="61"/>
        <v>34</v>
      </c>
      <c r="MR61" s="71">
        <f t="shared" si="62"/>
        <v>0</v>
      </c>
      <c r="MS61" s="71">
        <v>13.5</v>
      </c>
      <c r="MT61" s="71">
        <v>4.7</v>
      </c>
      <c r="MU61" s="71">
        <f t="shared" si="63"/>
        <v>13.5</v>
      </c>
      <c r="MV61" s="71">
        <f t="shared" si="64"/>
        <v>4.7</v>
      </c>
      <c r="MW61" s="71"/>
      <c r="MX61" s="71"/>
      <c r="MY61" s="71">
        <f t="shared" si="65"/>
        <v>0</v>
      </c>
      <c r="MZ61" s="71">
        <f t="shared" si="66"/>
        <v>0</v>
      </c>
      <c r="NA61" s="305"/>
      <c r="NB61" s="344"/>
      <c r="NC61" s="71">
        <f t="shared" si="67"/>
        <v>0</v>
      </c>
      <c r="ND61" s="71">
        <f t="shared" si="68"/>
        <v>0</v>
      </c>
      <c r="NE61" s="305"/>
      <c r="NF61" s="305"/>
      <c r="NG61" s="305">
        <f t="shared" si="69"/>
        <v>0</v>
      </c>
      <c r="NH61" s="305">
        <f t="shared" si="70"/>
        <v>0</v>
      </c>
      <c r="NI61" s="305"/>
      <c r="NJ61" s="305"/>
      <c r="NK61" s="305">
        <f t="shared" si="71"/>
        <v>0</v>
      </c>
      <c r="NL61" s="305">
        <f t="shared" si="72"/>
        <v>0</v>
      </c>
      <c r="NM61" s="269"/>
      <c r="NN61" s="305"/>
      <c r="NO61" s="305">
        <f t="shared" si="73"/>
        <v>0</v>
      </c>
      <c r="NP61" s="305">
        <f t="shared" si="74"/>
        <v>0</v>
      </c>
      <c r="NQ61" s="305">
        <v>5</v>
      </c>
      <c r="NR61" s="305"/>
      <c r="NS61" s="71">
        <v>1</v>
      </c>
      <c r="NT61" s="71"/>
      <c r="NU61" s="71">
        <v>0.3</v>
      </c>
      <c r="NV61" s="71"/>
      <c r="NW61" s="71">
        <v>7.3</v>
      </c>
      <c r="NX61" s="71"/>
      <c r="NY61" s="71">
        <v>3.66</v>
      </c>
      <c r="NZ61" s="71"/>
      <c r="OA61" s="71">
        <v>0</v>
      </c>
      <c r="OB61" s="71"/>
      <c r="OC61" s="71">
        <f t="shared" si="75"/>
        <v>17.259999999999998</v>
      </c>
      <c r="OD61" s="71">
        <f t="shared" si="76"/>
        <v>0</v>
      </c>
      <c r="OE61" s="71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19.46</v>
      </c>
      <c r="ON61" s="71">
        <f t="shared" si="78"/>
        <v>0</v>
      </c>
      <c r="OO61" s="407">
        <v>3</v>
      </c>
      <c r="OP61" s="366"/>
      <c r="OQ61" s="407">
        <v>2.75</v>
      </c>
      <c r="OR61" s="366"/>
      <c r="OS61" s="407">
        <v>3</v>
      </c>
      <c r="OT61" s="366"/>
      <c r="OU61" s="305">
        <f t="shared" si="101"/>
        <v>5.75</v>
      </c>
      <c r="OV61" s="305">
        <f t="shared" si="80"/>
        <v>0</v>
      </c>
      <c r="OW61" s="305"/>
      <c r="OX61" s="305"/>
      <c r="OY61" s="305">
        <f t="shared" si="96"/>
        <v>0</v>
      </c>
      <c r="OZ61" s="305">
        <f t="shared" si="97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8"/>
      <c r="L62" s="298"/>
      <c r="M62" s="67"/>
      <c r="N62" s="67"/>
      <c r="O62" s="71"/>
      <c r="P62" s="67"/>
      <c r="Q62" s="106"/>
      <c r="R62" s="67"/>
      <c r="S62" s="298"/>
      <c r="T62" s="298"/>
      <c r="U62" s="67"/>
      <c r="V62" s="67"/>
      <c r="W62" s="67">
        <f t="shared" si="14"/>
        <v>0</v>
      </c>
      <c r="X62" s="74">
        <f t="shared" si="15"/>
        <v>0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49">
        <v>80</v>
      </c>
      <c r="AL62" s="350">
        <v>24</v>
      </c>
      <c r="AM62" s="85"/>
      <c r="AN62" s="85"/>
      <c r="AO62" s="338"/>
      <c r="AP62" s="338"/>
      <c r="AQ62" s="338"/>
      <c r="AR62" s="338"/>
      <c r="AS62" s="338"/>
      <c r="AT62" s="338"/>
      <c r="AU62" s="71">
        <f t="shared" si="85"/>
        <v>80</v>
      </c>
      <c r="AV62" s="71">
        <f t="shared" si="86"/>
        <v>24</v>
      </c>
      <c r="AW62" s="67">
        <v>2</v>
      </c>
      <c r="AX62" s="67">
        <v>0.85</v>
      </c>
      <c r="AY62" s="321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67"/>
      <c r="BF62" s="67"/>
      <c r="BG62" s="363"/>
      <c r="BH62" s="364"/>
      <c r="BI62" s="363"/>
      <c r="BJ62" s="364"/>
      <c r="BK62" s="269"/>
      <c r="BL62" s="67"/>
      <c r="BM62" s="67"/>
      <c r="BN62" s="67"/>
      <c r="BO62" s="67"/>
      <c r="BP62" s="67"/>
      <c r="BQ62" s="67"/>
      <c r="BR62" s="67"/>
      <c r="BS62" s="29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>
        <v>6.18</v>
      </c>
      <c r="CH62" s="262">
        <v>2</v>
      </c>
      <c r="CI62" s="298">
        <v>20.6</v>
      </c>
      <c r="CJ62" s="262">
        <v>6</v>
      </c>
      <c r="CK62" s="269">
        <v>6</v>
      </c>
      <c r="CL62" s="269">
        <v>2</v>
      </c>
      <c r="CM62" s="298">
        <v>14.42</v>
      </c>
      <c r="CN62" s="269">
        <v>4.5</v>
      </c>
      <c r="CO62" s="67">
        <f t="shared" si="21"/>
        <v>47.2</v>
      </c>
      <c r="CP62" s="67">
        <f t="shared" si="22"/>
        <v>14.5</v>
      </c>
      <c r="CQ62" s="599">
        <v>97.628865979381445</v>
      </c>
      <c r="CR62" s="301"/>
      <c r="CS62" s="301"/>
      <c r="CT62" s="81"/>
      <c r="CU62" s="355">
        <v>18.556701030927837</v>
      </c>
      <c r="CV62" s="305"/>
      <c r="CW62" s="301">
        <v>63.814432989690722</v>
      </c>
      <c r="CX62" s="81"/>
      <c r="CY62" s="81"/>
      <c r="CZ62" s="81"/>
      <c r="DA62" s="313">
        <f t="shared" si="98"/>
        <v>180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41.1</v>
      </c>
      <c r="DL62" s="346">
        <v>13.7</v>
      </c>
      <c r="DM62" s="371">
        <v>41.1</v>
      </c>
      <c r="DN62" s="371">
        <v>13.7</v>
      </c>
      <c r="DO62" s="346">
        <v>39.869999999999997</v>
      </c>
      <c r="DP62" s="346">
        <v>13.29</v>
      </c>
      <c r="DQ62" s="265"/>
      <c r="DR62" s="265"/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39.17</v>
      </c>
      <c r="EH62" s="322">
        <v>9.7925000000000004</v>
      </c>
      <c r="EI62" s="87">
        <v>51.55</v>
      </c>
      <c r="EJ62" s="87">
        <v>12.887499999999999</v>
      </c>
      <c r="EK62" s="74">
        <v>128.87</v>
      </c>
      <c r="EL62" s="87">
        <v>32.217500000000001</v>
      </c>
      <c r="EM62" s="314">
        <v>103.09</v>
      </c>
      <c r="EN62" s="314">
        <v>25.772500000000001</v>
      </c>
      <c r="EO62" s="314">
        <v>103.09278350515464</v>
      </c>
      <c r="EP62" s="314">
        <v>25.773195876288661</v>
      </c>
      <c r="EQ62" s="67">
        <f t="shared" si="28"/>
        <v>425.77278350515462</v>
      </c>
      <c r="ER62" s="67">
        <f t="shared" si="99"/>
        <v>54.897500000000001</v>
      </c>
      <c r="ES62" s="305"/>
      <c r="ET62" s="30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4">
        <v>21</v>
      </c>
      <c r="FB62" s="269">
        <v>0</v>
      </c>
      <c r="FC62" s="106">
        <v>0</v>
      </c>
      <c r="FD62" s="269">
        <v>0</v>
      </c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597">
        <v>280</v>
      </c>
      <c r="HR62" s="67"/>
      <c r="HS62" s="298">
        <v>400</v>
      </c>
      <c r="HT62" s="67"/>
      <c r="HU62" s="67">
        <f t="shared" si="38"/>
        <v>280</v>
      </c>
      <c r="HV62" s="67">
        <f t="shared" si="39"/>
        <v>0</v>
      </c>
      <c r="HW62" s="67"/>
      <c r="HX62" s="67"/>
      <c r="HY62" s="316">
        <v>6</v>
      </c>
      <c r="HZ62" s="316">
        <v>1.5</v>
      </c>
      <c r="IA62" s="89"/>
      <c r="IB62" s="87">
        <v>0</v>
      </c>
      <c r="IC62" s="305">
        <v>8</v>
      </c>
      <c r="ID62" s="269">
        <v>2</v>
      </c>
      <c r="IE62" s="89"/>
      <c r="IF62" s="89"/>
      <c r="IG62" s="67">
        <f t="shared" si="40"/>
        <v>14</v>
      </c>
      <c r="IH62" s="67">
        <f t="shared" si="41"/>
        <v>3.5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/>
      <c r="JB62" s="67"/>
      <c r="JC62" s="67"/>
      <c r="JD62" s="67"/>
      <c r="JE62" s="347">
        <v>10.31</v>
      </c>
      <c r="JF62" s="347">
        <v>0</v>
      </c>
      <c r="JG62" s="67">
        <f t="shared" si="42"/>
        <v>10.31</v>
      </c>
      <c r="JH62" s="67">
        <f t="shared" si="43"/>
        <v>0</v>
      </c>
      <c r="JI62" s="269">
        <v>0</v>
      </c>
      <c r="JJ62" s="269">
        <v>0</v>
      </c>
      <c r="JK62" s="596">
        <v>0</v>
      </c>
      <c r="JL62" s="269">
        <v>0</v>
      </c>
      <c r="JM62" s="308"/>
      <c r="JN62" s="269"/>
      <c r="JO62" s="298"/>
      <c r="JP62" s="269"/>
      <c r="JQ62" s="298">
        <v>47.42</v>
      </c>
      <c r="JR62" s="269">
        <v>10</v>
      </c>
      <c r="JS62" s="67"/>
      <c r="JT62" s="67"/>
      <c r="JU62" s="67"/>
      <c r="JV62" s="67"/>
      <c r="JW62" s="67">
        <f t="shared" si="81"/>
        <v>47.42</v>
      </c>
      <c r="JX62" s="67">
        <f t="shared" si="82"/>
        <v>10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8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312">
        <v>25</v>
      </c>
      <c r="LL62" s="596">
        <v>0</v>
      </c>
      <c r="LM62" s="600">
        <v>3.4</v>
      </c>
      <c r="LN62" s="601">
        <v>0</v>
      </c>
      <c r="LO62" s="600">
        <v>1.3</v>
      </c>
      <c r="LP62" s="369">
        <v>0</v>
      </c>
      <c r="LQ62" s="130"/>
      <c r="LR62" s="106"/>
      <c r="LS62" s="71"/>
      <c r="LT62" s="106"/>
      <c r="LU62" s="71">
        <f t="shared" si="100"/>
        <v>29.7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70">
        <v>20.04</v>
      </c>
      <c r="MN62" s="370">
        <v>0</v>
      </c>
      <c r="MO62" s="370">
        <v>13.36</v>
      </c>
      <c r="MP62" s="370">
        <v>0</v>
      </c>
      <c r="MQ62" s="71">
        <f t="shared" si="61"/>
        <v>33.4</v>
      </c>
      <c r="MR62" s="71">
        <f t="shared" si="62"/>
        <v>0</v>
      </c>
      <c r="MS62" s="71">
        <v>13.5</v>
      </c>
      <c r="MT62" s="71">
        <v>4.7</v>
      </c>
      <c r="MU62" s="71">
        <f t="shared" si="63"/>
        <v>13.5</v>
      </c>
      <c r="MV62" s="71">
        <f t="shared" si="64"/>
        <v>4.7</v>
      </c>
      <c r="MW62" s="71"/>
      <c r="MX62" s="71"/>
      <c r="MY62" s="71">
        <f t="shared" si="65"/>
        <v>0</v>
      </c>
      <c r="MZ62" s="71">
        <f t="shared" si="66"/>
        <v>0</v>
      </c>
      <c r="NA62" s="305"/>
      <c r="NB62" s="344"/>
      <c r="NC62" s="71">
        <f t="shared" si="67"/>
        <v>0</v>
      </c>
      <c r="ND62" s="71">
        <f t="shared" si="68"/>
        <v>0</v>
      </c>
      <c r="NE62" s="305"/>
      <c r="NF62" s="305"/>
      <c r="NG62" s="305">
        <f t="shared" si="69"/>
        <v>0</v>
      </c>
      <c r="NH62" s="305">
        <f t="shared" si="70"/>
        <v>0</v>
      </c>
      <c r="NI62" s="305"/>
      <c r="NJ62" s="305"/>
      <c r="NK62" s="305">
        <f t="shared" si="71"/>
        <v>0</v>
      </c>
      <c r="NL62" s="305">
        <f t="shared" si="72"/>
        <v>0</v>
      </c>
      <c r="NM62" s="269"/>
      <c r="NN62" s="305"/>
      <c r="NO62" s="305">
        <f t="shared" si="73"/>
        <v>0</v>
      </c>
      <c r="NP62" s="305">
        <f t="shared" si="74"/>
        <v>0</v>
      </c>
      <c r="NQ62" s="305">
        <v>5</v>
      </c>
      <c r="NR62" s="305"/>
      <c r="NS62" s="71">
        <v>1</v>
      </c>
      <c r="NT62" s="71"/>
      <c r="NU62" s="71">
        <v>0.3</v>
      </c>
      <c r="NV62" s="71"/>
      <c r="NW62" s="71">
        <v>7.3</v>
      </c>
      <c r="NX62" s="71"/>
      <c r="NY62" s="71">
        <v>3.66</v>
      </c>
      <c r="NZ62" s="71"/>
      <c r="OA62" s="71">
        <v>0</v>
      </c>
      <c r="OB62" s="71"/>
      <c r="OC62" s="71">
        <f t="shared" si="75"/>
        <v>17.259999999999998</v>
      </c>
      <c r="OD62" s="71">
        <f t="shared" si="76"/>
        <v>0</v>
      </c>
      <c r="OE62" s="71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407">
        <v>3</v>
      </c>
      <c r="OP62" s="366"/>
      <c r="OQ62" s="407">
        <v>2.75</v>
      </c>
      <c r="OR62" s="366"/>
      <c r="OS62" s="407">
        <v>3</v>
      </c>
      <c r="OT62" s="366"/>
      <c r="OU62" s="305">
        <f t="shared" si="101"/>
        <v>5.75</v>
      </c>
      <c r="OV62" s="305">
        <f t="shared" si="80"/>
        <v>0</v>
      </c>
      <c r="OW62" s="305"/>
      <c r="OX62" s="305"/>
      <c r="OY62" s="305">
        <f t="shared" si="96"/>
        <v>0</v>
      </c>
      <c r="OZ62" s="305">
        <f t="shared" si="97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8"/>
      <c r="L63" s="298"/>
      <c r="M63" s="67"/>
      <c r="N63" s="67"/>
      <c r="O63" s="71"/>
      <c r="P63" s="67"/>
      <c r="Q63" s="106"/>
      <c r="R63" s="67"/>
      <c r="S63" s="298"/>
      <c r="T63" s="298"/>
      <c r="U63" s="67"/>
      <c r="V63" s="67"/>
      <c r="W63" s="67">
        <f t="shared" si="14"/>
        <v>0</v>
      </c>
      <c r="X63" s="74">
        <f t="shared" si="15"/>
        <v>0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49">
        <v>80</v>
      </c>
      <c r="AL63" s="350">
        <v>24</v>
      </c>
      <c r="AM63" s="85"/>
      <c r="AN63" s="85"/>
      <c r="AO63" s="338"/>
      <c r="AP63" s="338"/>
      <c r="AQ63" s="338"/>
      <c r="AR63" s="338"/>
      <c r="AS63" s="338"/>
      <c r="AT63" s="338"/>
      <c r="AU63" s="71">
        <f t="shared" si="85"/>
        <v>80</v>
      </c>
      <c r="AV63" s="71">
        <f t="shared" si="86"/>
        <v>24</v>
      </c>
      <c r="AW63" s="67">
        <v>2</v>
      </c>
      <c r="AX63" s="67">
        <v>0.85</v>
      </c>
      <c r="AY63" s="321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67"/>
      <c r="BF63" s="67"/>
      <c r="BG63" s="363"/>
      <c r="BH63" s="364"/>
      <c r="BI63" s="363"/>
      <c r="BJ63" s="364"/>
      <c r="BK63" s="269"/>
      <c r="BL63" s="67"/>
      <c r="BM63" s="67"/>
      <c r="BN63" s="67"/>
      <c r="BO63" s="67"/>
      <c r="BP63" s="67"/>
      <c r="BQ63" s="67"/>
      <c r="BR63" s="67"/>
      <c r="BS63" s="29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>
        <v>6.18</v>
      </c>
      <c r="CH63" s="262">
        <v>2</v>
      </c>
      <c r="CI63" s="298">
        <v>20.6</v>
      </c>
      <c r="CJ63" s="262">
        <v>6</v>
      </c>
      <c r="CK63" s="269">
        <v>6</v>
      </c>
      <c r="CL63" s="269">
        <v>2</v>
      </c>
      <c r="CM63" s="298">
        <v>14.42</v>
      </c>
      <c r="CN63" s="269">
        <v>4.5</v>
      </c>
      <c r="CO63" s="67">
        <f t="shared" si="21"/>
        <v>47.2</v>
      </c>
      <c r="CP63" s="67">
        <f t="shared" si="22"/>
        <v>14.5</v>
      </c>
      <c r="CQ63" s="599">
        <v>97.628865979381445</v>
      </c>
      <c r="CR63" s="301"/>
      <c r="CS63" s="301"/>
      <c r="CT63" s="81"/>
      <c r="CU63" s="355">
        <v>18.556701030927837</v>
      </c>
      <c r="CV63" s="305"/>
      <c r="CW63" s="301">
        <v>63.814432989690722</v>
      </c>
      <c r="CX63" s="81"/>
      <c r="CY63" s="81"/>
      <c r="CZ63" s="81"/>
      <c r="DA63" s="313">
        <f t="shared" si="98"/>
        <v>180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41.1</v>
      </c>
      <c r="DL63" s="346">
        <v>13.7</v>
      </c>
      <c r="DM63" s="371">
        <v>41.1</v>
      </c>
      <c r="DN63" s="371">
        <v>13.7</v>
      </c>
      <c r="DO63" s="346">
        <v>39.869999999999997</v>
      </c>
      <c r="DP63" s="346">
        <v>13.29</v>
      </c>
      <c r="DQ63" s="265"/>
      <c r="DR63" s="265"/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39.17</v>
      </c>
      <c r="EH63" s="322">
        <v>9.7925000000000004</v>
      </c>
      <c r="EI63" s="87">
        <v>51.55</v>
      </c>
      <c r="EJ63" s="87">
        <v>12.887499999999999</v>
      </c>
      <c r="EK63" s="74">
        <v>128.87</v>
      </c>
      <c r="EL63" s="87">
        <v>32.217500000000001</v>
      </c>
      <c r="EM63" s="314">
        <v>103.09</v>
      </c>
      <c r="EN63" s="314">
        <v>25.772500000000001</v>
      </c>
      <c r="EO63" s="314">
        <v>103.09278350515464</v>
      </c>
      <c r="EP63" s="314">
        <v>25.773195876288661</v>
      </c>
      <c r="EQ63" s="67">
        <f t="shared" si="28"/>
        <v>425.77278350515462</v>
      </c>
      <c r="ER63" s="67">
        <f t="shared" si="99"/>
        <v>54.897500000000001</v>
      </c>
      <c r="ES63" s="305"/>
      <c r="ET63" s="30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4">
        <v>21</v>
      </c>
      <c r="FB63" s="269">
        <v>0</v>
      </c>
      <c r="FC63" s="106">
        <v>0</v>
      </c>
      <c r="FD63" s="269">
        <v>0</v>
      </c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597">
        <v>280</v>
      </c>
      <c r="HR63" s="67"/>
      <c r="HS63" s="298">
        <v>400</v>
      </c>
      <c r="HT63" s="67"/>
      <c r="HU63" s="67">
        <f t="shared" si="38"/>
        <v>280</v>
      </c>
      <c r="HV63" s="67">
        <f t="shared" si="39"/>
        <v>0</v>
      </c>
      <c r="HW63" s="67"/>
      <c r="HX63" s="67"/>
      <c r="HY63" s="316">
        <v>6</v>
      </c>
      <c r="HZ63" s="316">
        <v>1.5</v>
      </c>
      <c r="IA63" s="89"/>
      <c r="IB63" s="87">
        <v>0</v>
      </c>
      <c r="IC63" s="305">
        <v>8</v>
      </c>
      <c r="ID63" s="269">
        <v>2</v>
      </c>
      <c r="IE63" s="89"/>
      <c r="IF63" s="89"/>
      <c r="IG63" s="67">
        <f t="shared" si="40"/>
        <v>14</v>
      </c>
      <c r="IH63" s="67">
        <f t="shared" si="41"/>
        <v>3.5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/>
      <c r="JB63" s="67"/>
      <c r="JC63" s="67"/>
      <c r="JD63" s="67"/>
      <c r="JE63" s="347">
        <v>10.31</v>
      </c>
      <c r="JF63" s="347">
        <v>0</v>
      </c>
      <c r="JG63" s="67">
        <f t="shared" si="42"/>
        <v>10.31</v>
      </c>
      <c r="JH63" s="67">
        <f t="shared" si="43"/>
        <v>0</v>
      </c>
      <c r="JI63" s="269">
        <v>0</v>
      </c>
      <c r="JJ63" s="269">
        <v>0</v>
      </c>
      <c r="JK63" s="596">
        <v>0</v>
      </c>
      <c r="JL63" s="269">
        <v>0</v>
      </c>
      <c r="JM63" s="308"/>
      <c r="JN63" s="269"/>
      <c r="JO63" s="298"/>
      <c r="JP63" s="269"/>
      <c r="JQ63" s="298">
        <v>47.42</v>
      </c>
      <c r="JR63" s="269">
        <v>10</v>
      </c>
      <c r="JS63" s="67"/>
      <c r="JT63" s="67"/>
      <c r="JU63" s="67"/>
      <c r="JV63" s="67"/>
      <c r="JW63" s="67">
        <f t="shared" si="81"/>
        <v>47.42</v>
      </c>
      <c r="JX63" s="67">
        <f t="shared" si="82"/>
        <v>10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8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312">
        <v>25</v>
      </c>
      <c r="LL63" s="596">
        <v>0</v>
      </c>
      <c r="LM63" s="600">
        <v>3.4</v>
      </c>
      <c r="LN63" s="601">
        <v>0</v>
      </c>
      <c r="LO63" s="600">
        <v>1.3</v>
      </c>
      <c r="LP63" s="369">
        <v>0</v>
      </c>
      <c r="LQ63" s="130"/>
      <c r="LR63" s="106"/>
      <c r="LS63" s="71"/>
      <c r="LT63" s="106"/>
      <c r="LU63" s="71">
        <f t="shared" si="100"/>
        <v>29.7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70">
        <v>19.8</v>
      </c>
      <c r="MN63" s="370">
        <v>0</v>
      </c>
      <c r="MO63" s="370">
        <v>13.200000000000001</v>
      </c>
      <c r="MP63" s="370">
        <v>0</v>
      </c>
      <c r="MQ63" s="71">
        <f t="shared" si="61"/>
        <v>33</v>
      </c>
      <c r="MR63" s="71">
        <f t="shared" si="62"/>
        <v>0</v>
      </c>
      <c r="MS63" s="71">
        <v>13.5</v>
      </c>
      <c r="MT63" s="71">
        <v>4.7</v>
      </c>
      <c r="MU63" s="71">
        <f t="shared" si="63"/>
        <v>13.5</v>
      </c>
      <c r="MV63" s="71">
        <f t="shared" si="64"/>
        <v>4.7</v>
      </c>
      <c r="MW63" s="71"/>
      <c r="MX63" s="71"/>
      <c r="MY63" s="71">
        <f t="shared" si="65"/>
        <v>0</v>
      </c>
      <c r="MZ63" s="71">
        <f t="shared" si="66"/>
        <v>0</v>
      </c>
      <c r="NA63" s="305"/>
      <c r="NB63" s="344"/>
      <c r="NC63" s="71">
        <f t="shared" si="67"/>
        <v>0</v>
      </c>
      <c r="ND63" s="71">
        <f t="shared" si="68"/>
        <v>0</v>
      </c>
      <c r="NE63" s="305"/>
      <c r="NF63" s="305"/>
      <c r="NG63" s="305">
        <f t="shared" si="69"/>
        <v>0</v>
      </c>
      <c r="NH63" s="305">
        <f t="shared" si="70"/>
        <v>0</v>
      </c>
      <c r="NI63" s="305"/>
      <c r="NJ63" s="305"/>
      <c r="NK63" s="305">
        <f t="shared" si="71"/>
        <v>0</v>
      </c>
      <c r="NL63" s="305">
        <f t="shared" si="72"/>
        <v>0</v>
      </c>
      <c r="NM63" s="269"/>
      <c r="NN63" s="305"/>
      <c r="NO63" s="305">
        <f t="shared" si="73"/>
        <v>0</v>
      </c>
      <c r="NP63" s="305">
        <f t="shared" si="74"/>
        <v>0</v>
      </c>
      <c r="NQ63" s="305">
        <v>5</v>
      </c>
      <c r="NR63" s="305"/>
      <c r="NS63" s="71">
        <v>1</v>
      </c>
      <c r="NT63" s="71"/>
      <c r="NU63" s="71">
        <v>0.3</v>
      </c>
      <c r="NV63" s="71"/>
      <c r="NW63" s="71">
        <v>7.3</v>
      </c>
      <c r="NX63" s="71"/>
      <c r="NY63" s="71">
        <v>3.66</v>
      </c>
      <c r="NZ63" s="71"/>
      <c r="OA63" s="71">
        <v>0</v>
      </c>
      <c r="OB63" s="71"/>
      <c r="OC63" s="71">
        <f t="shared" si="75"/>
        <v>17.259999999999998</v>
      </c>
      <c r="OD63" s="71">
        <f t="shared" si="76"/>
        <v>0</v>
      </c>
      <c r="OE63" s="71">
        <v>11.3</v>
      </c>
      <c r="OF63" s="71"/>
      <c r="OG63" s="106">
        <v>4.66</v>
      </c>
      <c r="OH63" s="71"/>
      <c r="OI63" s="106">
        <v>2.5</v>
      </c>
      <c r="OJ63" s="71"/>
      <c r="OK63" s="71">
        <v>1</v>
      </c>
      <c r="OL63" s="71"/>
      <c r="OM63" s="71">
        <f t="shared" si="77"/>
        <v>19.46</v>
      </c>
      <c r="ON63" s="71">
        <f t="shared" si="78"/>
        <v>0</v>
      </c>
      <c r="OO63" s="407">
        <v>3</v>
      </c>
      <c r="OP63" s="366"/>
      <c r="OQ63" s="407">
        <v>2.75</v>
      </c>
      <c r="OR63" s="366"/>
      <c r="OS63" s="407">
        <v>3</v>
      </c>
      <c r="OT63" s="366"/>
      <c r="OU63" s="305">
        <f t="shared" si="101"/>
        <v>5.75</v>
      </c>
      <c r="OV63" s="305">
        <f t="shared" si="80"/>
        <v>0</v>
      </c>
      <c r="OW63" s="305"/>
      <c r="OX63" s="305"/>
      <c r="OY63" s="305">
        <f t="shared" si="96"/>
        <v>0</v>
      </c>
      <c r="OZ63" s="305">
        <f t="shared" si="97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8"/>
      <c r="L64" s="298"/>
      <c r="M64" s="67"/>
      <c r="N64" s="67"/>
      <c r="O64" s="71"/>
      <c r="P64" s="67"/>
      <c r="Q64" s="106"/>
      <c r="R64" s="67"/>
      <c r="S64" s="298"/>
      <c r="T64" s="298"/>
      <c r="U64" s="67"/>
      <c r="V64" s="67"/>
      <c r="W64" s="67">
        <f t="shared" si="14"/>
        <v>0</v>
      </c>
      <c r="X64" s="74">
        <f t="shared" si="15"/>
        <v>0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49">
        <v>80</v>
      </c>
      <c r="AL64" s="350">
        <v>24</v>
      </c>
      <c r="AM64" s="85"/>
      <c r="AN64" s="85"/>
      <c r="AO64" s="338"/>
      <c r="AP64" s="338"/>
      <c r="AQ64" s="338"/>
      <c r="AR64" s="338"/>
      <c r="AS64" s="338"/>
      <c r="AT64" s="338"/>
      <c r="AU64" s="71">
        <f t="shared" si="85"/>
        <v>80</v>
      </c>
      <c r="AV64" s="71">
        <f t="shared" si="86"/>
        <v>24</v>
      </c>
      <c r="AW64" s="67">
        <v>2</v>
      </c>
      <c r="AX64" s="67">
        <v>0.85</v>
      </c>
      <c r="AY64" s="321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67"/>
      <c r="BF64" s="67"/>
      <c r="BG64" s="363"/>
      <c r="BH64" s="364"/>
      <c r="BI64" s="363"/>
      <c r="BJ64" s="364"/>
      <c r="BK64" s="269"/>
      <c r="BL64" s="67"/>
      <c r="BM64" s="67"/>
      <c r="BN64" s="67"/>
      <c r="BO64" s="67"/>
      <c r="BP64" s="67"/>
      <c r="BQ64" s="67"/>
      <c r="BR64" s="67"/>
      <c r="BS64" s="29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>
        <v>6.18</v>
      </c>
      <c r="CH64" s="262">
        <v>2</v>
      </c>
      <c r="CI64" s="298">
        <v>20.6</v>
      </c>
      <c r="CJ64" s="262">
        <v>6</v>
      </c>
      <c r="CK64" s="269">
        <v>6</v>
      </c>
      <c r="CL64" s="269">
        <v>2</v>
      </c>
      <c r="CM64" s="298">
        <v>14.42</v>
      </c>
      <c r="CN64" s="269">
        <v>4.5</v>
      </c>
      <c r="CO64" s="67">
        <f t="shared" si="21"/>
        <v>47.2</v>
      </c>
      <c r="CP64" s="67">
        <f t="shared" si="22"/>
        <v>14.5</v>
      </c>
      <c r="CQ64" s="599">
        <v>97.628865979381445</v>
      </c>
      <c r="CR64" s="301"/>
      <c r="CS64" s="301"/>
      <c r="CT64" s="81"/>
      <c r="CU64" s="355">
        <v>18.556701030927837</v>
      </c>
      <c r="CV64" s="305"/>
      <c r="CW64" s="301">
        <v>63.814432989690722</v>
      </c>
      <c r="CX64" s="81"/>
      <c r="CY64" s="81"/>
      <c r="CZ64" s="81"/>
      <c r="DA64" s="313">
        <f t="shared" si="98"/>
        <v>180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41.1</v>
      </c>
      <c r="DL64" s="346">
        <v>13.7</v>
      </c>
      <c r="DM64" s="371">
        <v>41.1</v>
      </c>
      <c r="DN64" s="371">
        <v>13.7</v>
      </c>
      <c r="DO64" s="346">
        <v>39.869999999999997</v>
      </c>
      <c r="DP64" s="346">
        <v>13.29</v>
      </c>
      <c r="DQ64" s="265"/>
      <c r="DR64" s="265"/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39.17</v>
      </c>
      <c r="EH64" s="322">
        <v>9.7925000000000004</v>
      </c>
      <c r="EI64" s="87">
        <v>51.55</v>
      </c>
      <c r="EJ64" s="87">
        <v>12.887499999999999</v>
      </c>
      <c r="EK64" s="74">
        <v>128.87</v>
      </c>
      <c r="EL64" s="87">
        <v>32.217500000000001</v>
      </c>
      <c r="EM64" s="314">
        <v>103.09</v>
      </c>
      <c r="EN64" s="314">
        <v>25.772500000000001</v>
      </c>
      <c r="EO64" s="314">
        <v>103.09278350515464</v>
      </c>
      <c r="EP64" s="314">
        <v>25.773195876288661</v>
      </c>
      <c r="EQ64" s="67">
        <f t="shared" si="28"/>
        <v>425.77278350515462</v>
      </c>
      <c r="ER64" s="67">
        <f t="shared" si="99"/>
        <v>54.897500000000001</v>
      </c>
      <c r="ES64" s="305"/>
      <c r="ET64" s="30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4">
        <v>21</v>
      </c>
      <c r="FB64" s="269">
        <v>0</v>
      </c>
      <c r="FC64" s="106">
        <v>0</v>
      </c>
      <c r="FD64" s="269">
        <v>0</v>
      </c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597">
        <v>280</v>
      </c>
      <c r="HR64" s="67"/>
      <c r="HS64" s="298">
        <v>400</v>
      </c>
      <c r="HT64" s="67"/>
      <c r="HU64" s="67">
        <f t="shared" si="38"/>
        <v>280</v>
      </c>
      <c r="HV64" s="67">
        <f t="shared" si="39"/>
        <v>0</v>
      </c>
      <c r="HW64" s="67"/>
      <c r="HX64" s="67"/>
      <c r="HY64" s="316">
        <v>6</v>
      </c>
      <c r="HZ64" s="316">
        <v>1.5</v>
      </c>
      <c r="IA64" s="89"/>
      <c r="IB64" s="87">
        <v>0</v>
      </c>
      <c r="IC64" s="305">
        <v>8</v>
      </c>
      <c r="ID64" s="269">
        <v>2</v>
      </c>
      <c r="IE64" s="89"/>
      <c r="IF64" s="89"/>
      <c r="IG64" s="67">
        <f t="shared" si="40"/>
        <v>14</v>
      </c>
      <c r="IH64" s="67">
        <f t="shared" si="41"/>
        <v>3.5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/>
      <c r="JB64" s="67"/>
      <c r="JC64" s="67"/>
      <c r="JD64" s="67"/>
      <c r="JE64" s="347">
        <v>10.31</v>
      </c>
      <c r="JF64" s="347">
        <v>0</v>
      </c>
      <c r="JG64" s="67">
        <f t="shared" si="42"/>
        <v>10.31</v>
      </c>
      <c r="JH64" s="67">
        <f t="shared" si="43"/>
        <v>0</v>
      </c>
      <c r="JI64" s="269">
        <v>0</v>
      </c>
      <c r="JJ64" s="269">
        <v>0</v>
      </c>
      <c r="JK64" s="596">
        <v>0</v>
      </c>
      <c r="JL64" s="269">
        <v>0</v>
      </c>
      <c r="JM64" s="308"/>
      <c r="JN64" s="269"/>
      <c r="JO64" s="298"/>
      <c r="JP64" s="269"/>
      <c r="JQ64" s="298">
        <v>47.42</v>
      </c>
      <c r="JR64" s="269">
        <v>10</v>
      </c>
      <c r="JS64" s="67"/>
      <c r="JT64" s="67"/>
      <c r="JU64" s="67"/>
      <c r="JV64" s="67"/>
      <c r="JW64" s="67">
        <f t="shared" si="81"/>
        <v>47.42</v>
      </c>
      <c r="JX64" s="67">
        <f t="shared" si="82"/>
        <v>10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8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312">
        <v>25</v>
      </c>
      <c r="LL64" s="596">
        <v>0</v>
      </c>
      <c r="LM64" s="600">
        <v>3.4</v>
      </c>
      <c r="LN64" s="601">
        <v>0</v>
      </c>
      <c r="LO64" s="600">
        <v>1.3</v>
      </c>
      <c r="LP64" s="369">
        <v>0</v>
      </c>
      <c r="LQ64" s="130"/>
      <c r="LR64" s="106"/>
      <c r="LS64" s="71"/>
      <c r="LT64" s="106"/>
      <c r="LU64" s="71">
        <f t="shared" si="100"/>
        <v>29.7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70">
        <v>19.2</v>
      </c>
      <c r="MN64" s="370">
        <v>0</v>
      </c>
      <c r="MO64" s="370">
        <v>12.8</v>
      </c>
      <c r="MP64" s="370">
        <v>0</v>
      </c>
      <c r="MQ64" s="71">
        <f t="shared" si="61"/>
        <v>32</v>
      </c>
      <c r="MR64" s="71">
        <f t="shared" si="62"/>
        <v>0</v>
      </c>
      <c r="MS64" s="71">
        <v>13.5</v>
      </c>
      <c r="MT64" s="71">
        <v>4.7</v>
      </c>
      <c r="MU64" s="71">
        <f t="shared" si="63"/>
        <v>13.5</v>
      </c>
      <c r="MV64" s="71">
        <f t="shared" si="64"/>
        <v>4.7</v>
      </c>
      <c r="MW64" s="71"/>
      <c r="MX64" s="71"/>
      <c r="MY64" s="71">
        <f t="shared" si="65"/>
        <v>0</v>
      </c>
      <c r="MZ64" s="71">
        <f t="shared" si="66"/>
        <v>0</v>
      </c>
      <c r="NA64" s="305"/>
      <c r="NB64" s="344"/>
      <c r="NC64" s="71">
        <f t="shared" si="67"/>
        <v>0</v>
      </c>
      <c r="ND64" s="71">
        <f t="shared" si="68"/>
        <v>0</v>
      </c>
      <c r="NE64" s="305"/>
      <c r="NF64" s="305"/>
      <c r="NG64" s="305">
        <f t="shared" si="69"/>
        <v>0</v>
      </c>
      <c r="NH64" s="305">
        <f t="shared" si="70"/>
        <v>0</v>
      </c>
      <c r="NI64" s="305"/>
      <c r="NJ64" s="305"/>
      <c r="NK64" s="305">
        <f t="shared" si="71"/>
        <v>0</v>
      </c>
      <c r="NL64" s="305">
        <f t="shared" si="72"/>
        <v>0</v>
      </c>
      <c r="NM64" s="269"/>
      <c r="NN64" s="305"/>
      <c r="NO64" s="305">
        <f t="shared" si="73"/>
        <v>0</v>
      </c>
      <c r="NP64" s="305">
        <f t="shared" si="74"/>
        <v>0</v>
      </c>
      <c r="NQ64" s="305">
        <v>5</v>
      </c>
      <c r="NR64" s="305"/>
      <c r="NS64" s="71">
        <v>1</v>
      </c>
      <c r="NT64" s="71"/>
      <c r="NU64" s="71">
        <v>0.3</v>
      </c>
      <c r="NV64" s="71"/>
      <c r="NW64" s="71">
        <v>7.3</v>
      </c>
      <c r="NX64" s="71"/>
      <c r="NY64" s="71">
        <v>3.66</v>
      </c>
      <c r="NZ64" s="71"/>
      <c r="OA64" s="71">
        <v>0</v>
      </c>
      <c r="OB64" s="71"/>
      <c r="OC64" s="71">
        <f t="shared" si="75"/>
        <v>17.259999999999998</v>
      </c>
      <c r="OD64" s="71">
        <f t="shared" si="76"/>
        <v>0</v>
      </c>
      <c r="OE64" s="71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407">
        <v>2.97</v>
      </c>
      <c r="OP64" s="366"/>
      <c r="OQ64" s="407">
        <v>2.72</v>
      </c>
      <c r="OR64" s="366"/>
      <c r="OS64" s="407">
        <v>2.97</v>
      </c>
      <c r="OT64" s="366"/>
      <c r="OU64" s="305">
        <f t="shared" si="101"/>
        <v>5.69</v>
      </c>
      <c r="OV64" s="305">
        <f t="shared" si="80"/>
        <v>0</v>
      </c>
      <c r="OW64" s="305"/>
      <c r="OX64" s="305"/>
      <c r="OY64" s="305">
        <f t="shared" si="96"/>
        <v>0</v>
      </c>
      <c r="OZ64" s="305">
        <f t="shared" si="97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8"/>
      <c r="L65" s="298"/>
      <c r="M65" s="67"/>
      <c r="N65" s="67"/>
      <c r="O65" s="71"/>
      <c r="P65" s="67"/>
      <c r="Q65" s="106"/>
      <c r="R65" s="67"/>
      <c r="S65" s="298"/>
      <c r="T65" s="298"/>
      <c r="U65" s="67"/>
      <c r="V65" s="67"/>
      <c r="W65" s="67">
        <f t="shared" si="14"/>
        <v>0</v>
      </c>
      <c r="X65" s="74">
        <f t="shared" si="15"/>
        <v>0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49">
        <v>80</v>
      </c>
      <c r="AL65" s="350">
        <v>24</v>
      </c>
      <c r="AM65" s="85"/>
      <c r="AN65" s="85"/>
      <c r="AO65" s="338"/>
      <c r="AP65" s="338"/>
      <c r="AQ65" s="338"/>
      <c r="AR65" s="338"/>
      <c r="AS65" s="338"/>
      <c r="AT65" s="338"/>
      <c r="AU65" s="71">
        <f t="shared" si="85"/>
        <v>80</v>
      </c>
      <c r="AV65" s="71">
        <f t="shared" si="86"/>
        <v>24</v>
      </c>
      <c r="AW65" s="67">
        <v>2</v>
      </c>
      <c r="AX65" s="67">
        <v>0.85</v>
      </c>
      <c r="AY65" s="321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67"/>
      <c r="BF65" s="67"/>
      <c r="BG65" s="363"/>
      <c r="BH65" s="364"/>
      <c r="BI65" s="363"/>
      <c r="BJ65" s="364"/>
      <c r="BK65" s="269"/>
      <c r="BL65" s="67"/>
      <c r="BM65" s="67"/>
      <c r="BN65" s="67"/>
      <c r="BO65" s="67"/>
      <c r="BP65" s="67"/>
      <c r="BQ65" s="67"/>
      <c r="BR65" s="67"/>
      <c r="BS65" s="29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>
        <v>6.18</v>
      </c>
      <c r="CH65" s="262">
        <v>2</v>
      </c>
      <c r="CI65" s="298">
        <v>20.6</v>
      </c>
      <c r="CJ65" s="262">
        <v>6</v>
      </c>
      <c r="CK65" s="269">
        <v>6</v>
      </c>
      <c r="CL65" s="269">
        <v>2</v>
      </c>
      <c r="CM65" s="298">
        <v>14.42</v>
      </c>
      <c r="CN65" s="269">
        <v>4.5</v>
      </c>
      <c r="CO65" s="67">
        <f t="shared" si="21"/>
        <v>47.2</v>
      </c>
      <c r="CP65" s="67">
        <f t="shared" si="22"/>
        <v>14.5</v>
      </c>
      <c r="CQ65" s="599">
        <v>97.628865979381445</v>
      </c>
      <c r="CR65" s="301"/>
      <c r="CS65" s="301"/>
      <c r="CT65" s="81"/>
      <c r="CU65" s="355">
        <v>18.556701030927837</v>
      </c>
      <c r="CV65" s="305"/>
      <c r="CW65" s="301">
        <v>63.814432989690722</v>
      </c>
      <c r="CX65" s="81"/>
      <c r="CY65" s="81"/>
      <c r="CZ65" s="81"/>
      <c r="DA65" s="313">
        <f t="shared" si="98"/>
        <v>180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41.1</v>
      </c>
      <c r="DL65" s="346">
        <v>13.7</v>
      </c>
      <c r="DM65" s="371">
        <v>41.1</v>
      </c>
      <c r="DN65" s="371">
        <v>13.7</v>
      </c>
      <c r="DO65" s="346">
        <v>39.869999999999997</v>
      </c>
      <c r="DP65" s="346">
        <v>13.29</v>
      </c>
      <c r="DQ65" s="265"/>
      <c r="DR65" s="265"/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39.17</v>
      </c>
      <c r="EH65" s="322">
        <v>9.7925000000000004</v>
      </c>
      <c r="EI65" s="87">
        <v>51.55</v>
      </c>
      <c r="EJ65" s="87">
        <v>12.887499999999999</v>
      </c>
      <c r="EK65" s="74">
        <v>128.87</v>
      </c>
      <c r="EL65" s="87">
        <v>32.217500000000001</v>
      </c>
      <c r="EM65" s="314">
        <v>103.09</v>
      </c>
      <c r="EN65" s="314">
        <v>25.772500000000001</v>
      </c>
      <c r="EO65" s="314">
        <v>103.09278350515464</v>
      </c>
      <c r="EP65" s="314">
        <v>25.773195876288661</v>
      </c>
      <c r="EQ65" s="67">
        <f t="shared" si="28"/>
        <v>425.77278350515462</v>
      </c>
      <c r="ER65" s="67">
        <f t="shared" si="99"/>
        <v>54.897500000000001</v>
      </c>
      <c r="ES65" s="305"/>
      <c r="ET65" s="30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4">
        <v>21</v>
      </c>
      <c r="FB65" s="269">
        <v>0</v>
      </c>
      <c r="FC65" s="106">
        <v>0</v>
      </c>
      <c r="FD65" s="269">
        <v>0</v>
      </c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597">
        <v>280</v>
      </c>
      <c r="HR65" s="67"/>
      <c r="HS65" s="298">
        <v>400</v>
      </c>
      <c r="HT65" s="67"/>
      <c r="HU65" s="67">
        <f t="shared" si="38"/>
        <v>280</v>
      </c>
      <c r="HV65" s="67">
        <f t="shared" si="39"/>
        <v>0</v>
      </c>
      <c r="HW65" s="67"/>
      <c r="HX65" s="67"/>
      <c r="HY65" s="316">
        <v>6</v>
      </c>
      <c r="HZ65" s="316">
        <v>1.5</v>
      </c>
      <c r="IA65" s="89"/>
      <c r="IB65" s="87">
        <v>0</v>
      </c>
      <c r="IC65" s="305">
        <v>8</v>
      </c>
      <c r="ID65" s="269">
        <v>2</v>
      </c>
      <c r="IE65" s="89"/>
      <c r="IF65" s="89"/>
      <c r="IG65" s="67">
        <f t="shared" si="40"/>
        <v>14</v>
      </c>
      <c r="IH65" s="67">
        <f t="shared" si="41"/>
        <v>3.5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/>
      <c r="JB65" s="67"/>
      <c r="JC65" s="67"/>
      <c r="JD65" s="67"/>
      <c r="JE65" s="347">
        <v>10.31</v>
      </c>
      <c r="JF65" s="347">
        <v>0</v>
      </c>
      <c r="JG65" s="67">
        <f t="shared" si="42"/>
        <v>10.31</v>
      </c>
      <c r="JH65" s="67">
        <f t="shared" si="43"/>
        <v>0</v>
      </c>
      <c r="JI65" s="269">
        <v>0</v>
      </c>
      <c r="JJ65" s="269">
        <v>0</v>
      </c>
      <c r="JK65" s="596">
        <v>0</v>
      </c>
      <c r="JL65" s="269">
        <v>0</v>
      </c>
      <c r="JM65" s="308"/>
      <c r="JN65" s="269"/>
      <c r="JO65" s="298"/>
      <c r="JP65" s="269"/>
      <c r="JQ65" s="298">
        <v>47.42</v>
      </c>
      <c r="JR65" s="269">
        <v>10</v>
      </c>
      <c r="JS65" s="67"/>
      <c r="JT65" s="67"/>
      <c r="JU65" s="67"/>
      <c r="JV65" s="67"/>
      <c r="JW65" s="67">
        <f t="shared" si="81"/>
        <v>47.42</v>
      </c>
      <c r="JX65" s="67">
        <f t="shared" si="82"/>
        <v>10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8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312">
        <v>25</v>
      </c>
      <c r="LL65" s="596">
        <v>0</v>
      </c>
      <c r="LM65" s="600">
        <v>3.4</v>
      </c>
      <c r="LN65" s="601">
        <v>0</v>
      </c>
      <c r="LO65" s="600">
        <v>1.3</v>
      </c>
      <c r="LP65" s="369">
        <v>0</v>
      </c>
      <c r="LQ65" s="130"/>
      <c r="LR65" s="106"/>
      <c r="LS65" s="71"/>
      <c r="LT65" s="106"/>
      <c r="LU65" s="71">
        <f t="shared" si="100"/>
        <v>29.7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70">
        <v>18.599999999999998</v>
      </c>
      <c r="MN65" s="370">
        <v>0</v>
      </c>
      <c r="MO65" s="370">
        <v>12.4</v>
      </c>
      <c r="MP65" s="370">
        <v>0</v>
      </c>
      <c r="MQ65" s="71">
        <f t="shared" si="61"/>
        <v>31</v>
      </c>
      <c r="MR65" s="71">
        <f t="shared" si="62"/>
        <v>0</v>
      </c>
      <c r="MS65" s="71">
        <v>13.5</v>
      </c>
      <c r="MT65" s="71">
        <v>4.7</v>
      </c>
      <c r="MU65" s="71">
        <f t="shared" si="63"/>
        <v>13.5</v>
      </c>
      <c r="MV65" s="71">
        <f t="shared" si="64"/>
        <v>4.7</v>
      </c>
      <c r="MW65" s="71"/>
      <c r="MX65" s="71"/>
      <c r="MY65" s="71">
        <f t="shared" si="65"/>
        <v>0</v>
      </c>
      <c r="MZ65" s="71">
        <f t="shared" si="66"/>
        <v>0</v>
      </c>
      <c r="NA65" s="305"/>
      <c r="NB65" s="344"/>
      <c r="NC65" s="71">
        <f t="shared" si="67"/>
        <v>0</v>
      </c>
      <c r="ND65" s="71">
        <f t="shared" si="68"/>
        <v>0</v>
      </c>
      <c r="NE65" s="305"/>
      <c r="NF65" s="305"/>
      <c r="NG65" s="305">
        <f t="shared" si="69"/>
        <v>0</v>
      </c>
      <c r="NH65" s="305">
        <f t="shared" si="70"/>
        <v>0</v>
      </c>
      <c r="NI65" s="305"/>
      <c r="NJ65" s="305"/>
      <c r="NK65" s="305">
        <f t="shared" si="71"/>
        <v>0</v>
      </c>
      <c r="NL65" s="305">
        <f t="shared" si="72"/>
        <v>0</v>
      </c>
      <c r="NM65" s="269"/>
      <c r="NN65" s="305"/>
      <c r="NO65" s="305">
        <f t="shared" si="73"/>
        <v>0</v>
      </c>
      <c r="NP65" s="305">
        <f t="shared" si="74"/>
        <v>0</v>
      </c>
      <c r="NQ65" s="305">
        <v>5</v>
      </c>
      <c r="NR65" s="305"/>
      <c r="NS65" s="71">
        <v>1</v>
      </c>
      <c r="NT65" s="71"/>
      <c r="NU65" s="71">
        <v>0.3</v>
      </c>
      <c r="NV65" s="71"/>
      <c r="NW65" s="71">
        <v>7.3</v>
      </c>
      <c r="NX65" s="71"/>
      <c r="NY65" s="71">
        <v>3.66</v>
      </c>
      <c r="NZ65" s="71"/>
      <c r="OA65" s="71">
        <v>0</v>
      </c>
      <c r="OB65" s="71"/>
      <c r="OC65" s="71">
        <f t="shared" si="75"/>
        <v>17.259999999999998</v>
      </c>
      <c r="OD65" s="71">
        <f t="shared" si="76"/>
        <v>0</v>
      </c>
      <c r="OE65" s="71">
        <v>11.3</v>
      </c>
      <c r="OF65" s="71"/>
      <c r="OG65" s="106">
        <v>2.79</v>
      </c>
      <c r="OH65" s="71"/>
      <c r="OI65" s="106">
        <v>2.5</v>
      </c>
      <c r="OJ65" s="71"/>
      <c r="OK65" s="71">
        <v>1</v>
      </c>
      <c r="OL65" s="71"/>
      <c r="OM65" s="71">
        <f t="shared" si="77"/>
        <v>17.59</v>
      </c>
      <c r="ON65" s="71">
        <f t="shared" si="78"/>
        <v>0</v>
      </c>
      <c r="OO65" s="407">
        <v>2.9</v>
      </c>
      <c r="OP65" s="366"/>
      <c r="OQ65" s="407">
        <v>2.66</v>
      </c>
      <c r="OR65" s="366"/>
      <c r="OS65" s="407">
        <v>2.9</v>
      </c>
      <c r="OT65" s="366"/>
      <c r="OU65" s="305">
        <f t="shared" si="101"/>
        <v>5.5600000000000005</v>
      </c>
      <c r="OV65" s="305">
        <f t="shared" si="80"/>
        <v>0</v>
      </c>
      <c r="OW65" s="305"/>
      <c r="OX65" s="305"/>
      <c r="OY65" s="305">
        <f t="shared" si="96"/>
        <v>0</v>
      </c>
      <c r="OZ65" s="305">
        <f t="shared" si="97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8"/>
      <c r="L66" s="298"/>
      <c r="M66" s="67"/>
      <c r="N66" s="67"/>
      <c r="O66" s="71"/>
      <c r="P66" s="67"/>
      <c r="Q66" s="106"/>
      <c r="R66" s="67"/>
      <c r="S66" s="298"/>
      <c r="T66" s="298"/>
      <c r="U66" s="67"/>
      <c r="V66" s="67"/>
      <c r="W66" s="67">
        <f t="shared" si="14"/>
        <v>0</v>
      </c>
      <c r="X66" s="74">
        <f t="shared" si="15"/>
        <v>0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49">
        <v>80</v>
      </c>
      <c r="AL66" s="350">
        <v>24</v>
      </c>
      <c r="AM66" s="85"/>
      <c r="AN66" s="85"/>
      <c r="AO66" s="338"/>
      <c r="AP66" s="338"/>
      <c r="AQ66" s="338"/>
      <c r="AR66" s="338"/>
      <c r="AS66" s="338"/>
      <c r="AT66" s="338"/>
      <c r="AU66" s="71">
        <f t="shared" si="85"/>
        <v>80</v>
      </c>
      <c r="AV66" s="71">
        <f t="shared" si="86"/>
        <v>24</v>
      </c>
      <c r="AW66" s="67">
        <v>2</v>
      </c>
      <c r="AX66" s="67">
        <v>0.85</v>
      </c>
      <c r="AY66" s="321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67"/>
      <c r="BF66" s="67"/>
      <c r="BG66" s="363"/>
      <c r="BH66" s="364"/>
      <c r="BI66" s="363"/>
      <c r="BJ66" s="364"/>
      <c r="BK66" s="269"/>
      <c r="BL66" s="67"/>
      <c r="BM66" s="67"/>
      <c r="BN66" s="67"/>
      <c r="BO66" s="67"/>
      <c r="BP66" s="67"/>
      <c r="BQ66" s="67"/>
      <c r="BR66" s="67"/>
      <c r="BS66" s="29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>
        <v>6.18</v>
      </c>
      <c r="CH66" s="262">
        <v>2</v>
      </c>
      <c r="CI66" s="298">
        <v>20.6</v>
      </c>
      <c r="CJ66" s="262">
        <v>6</v>
      </c>
      <c r="CK66" s="269">
        <v>6</v>
      </c>
      <c r="CL66" s="269">
        <v>2</v>
      </c>
      <c r="CM66" s="298">
        <v>14.42</v>
      </c>
      <c r="CN66" s="269">
        <v>4.5</v>
      </c>
      <c r="CO66" s="67">
        <f t="shared" si="21"/>
        <v>47.2</v>
      </c>
      <c r="CP66" s="67">
        <f t="shared" si="22"/>
        <v>14.5</v>
      </c>
      <c r="CQ66" s="599">
        <v>97.628865979381445</v>
      </c>
      <c r="CR66" s="301"/>
      <c r="CS66" s="301"/>
      <c r="CT66" s="81"/>
      <c r="CU66" s="355">
        <v>18.556701030927837</v>
      </c>
      <c r="CV66" s="305"/>
      <c r="CW66" s="301">
        <v>63.814432989690722</v>
      </c>
      <c r="CX66" s="81"/>
      <c r="CY66" s="81"/>
      <c r="CZ66" s="81"/>
      <c r="DA66" s="313">
        <f t="shared" si="98"/>
        <v>180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41.1</v>
      </c>
      <c r="DL66" s="346">
        <v>13.7</v>
      </c>
      <c r="DM66" s="371">
        <v>41.1</v>
      </c>
      <c r="DN66" s="371">
        <v>13.7</v>
      </c>
      <c r="DO66" s="346">
        <v>39.869999999999997</v>
      </c>
      <c r="DP66" s="346">
        <v>13.29</v>
      </c>
      <c r="DQ66" s="265"/>
      <c r="DR66" s="265"/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39.17</v>
      </c>
      <c r="EH66" s="322">
        <v>9.7925000000000004</v>
      </c>
      <c r="EI66" s="87">
        <v>51.55</v>
      </c>
      <c r="EJ66" s="87">
        <v>12.887499999999999</v>
      </c>
      <c r="EK66" s="74">
        <v>128.87</v>
      </c>
      <c r="EL66" s="87">
        <v>32.217500000000001</v>
      </c>
      <c r="EM66" s="314">
        <v>103.09</v>
      </c>
      <c r="EN66" s="314">
        <v>25.772500000000001</v>
      </c>
      <c r="EO66" s="314">
        <v>103.09278350515464</v>
      </c>
      <c r="EP66" s="314">
        <v>25.773195876288661</v>
      </c>
      <c r="EQ66" s="67">
        <f t="shared" si="28"/>
        <v>425.77278350515462</v>
      </c>
      <c r="ER66" s="67">
        <f t="shared" si="99"/>
        <v>54.897500000000001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4">
        <v>21</v>
      </c>
      <c r="FB66" s="269">
        <v>0</v>
      </c>
      <c r="FC66" s="106">
        <v>0</v>
      </c>
      <c r="FD66" s="269">
        <v>0</v>
      </c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597">
        <v>280</v>
      </c>
      <c r="HR66" s="67"/>
      <c r="HS66" s="298">
        <v>400</v>
      </c>
      <c r="HT66" s="67"/>
      <c r="HU66" s="67">
        <f t="shared" si="38"/>
        <v>280</v>
      </c>
      <c r="HV66" s="67">
        <f t="shared" si="39"/>
        <v>0</v>
      </c>
      <c r="HW66" s="67"/>
      <c r="HX66" s="67"/>
      <c r="HY66" s="316">
        <v>6</v>
      </c>
      <c r="HZ66" s="316">
        <v>1.5</v>
      </c>
      <c r="IA66" s="89"/>
      <c r="IB66" s="87">
        <v>0</v>
      </c>
      <c r="IC66" s="305">
        <v>8</v>
      </c>
      <c r="ID66" s="269">
        <v>2</v>
      </c>
      <c r="IE66" s="89"/>
      <c r="IF66" s="89"/>
      <c r="IG66" s="67">
        <f t="shared" si="40"/>
        <v>14</v>
      </c>
      <c r="IH66" s="67">
        <f t="shared" si="41"/>
        <v>3.5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/>
      <c r="JB66" s="67"/>
      <c r="JC66" s="67"/>
      <c r="JD66" s="67"/>
      <c r="JE66" s="347">
        <v>10.31</v>
      </c>
      <c r="JF66" s="347">
        <v>0</v>
      </c>
      <c r="JG66" s="67">
        <f t="shared" si="42"/>
        <v>10.31</v>
      </c>
      <c r="JH66" s="67">
        <f t="shared" si="43"/>
        <v>0</v>
      </c>
      <c r="JI66" s="269">
        <v>0</v>
      </c>
      <c r="JJ66" s="269">
        <v>0</v>
      </c>
      <c r="JK66" s="596">
        <v>0</v>
      </c>
      <c r="JL66" s="269">
        <v>0</v>
      </c>
      <c r="JM66" s="308"/>
      <c r="JN66" s="269"/>
      <c r="JO66" s="298"/>
      <c r="JP66" s="269"/>
      <c r="JQ66" s="298">
        <v>47.42</v>
      </c>
      <c r="JR66" s="269">
        <v>10</v>
      </c>
      <c r="JS66" s="67"/>
      <c r="JT66" s="67"/>
      <c r="JU66" s="67"/>
      <c r="JV66" s="67"/>
      <c r="JW66" s="67">
        <f t="shared" si="81"/>
        <v>47.42</v>
      </c>
      <c r="JX66" s="67">
        <f t="shared" si="82"/>
        <v>10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8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312">
        <v>25</v>
      </c>
      <c r="LL66" s="596">
        <v>0</v>
      </c>
      <c r="LM66" s="600">
        <v>3.4</v>
      </c>
      <c r="LN66" s="601">
        <v>0</v>
      </c>
      <c r="LO66" s="600">
        <v>1.3</v>
      </c>
      <c r="LP66" s="369">
        <v>0</v>
      </c>
      <c r="LQ66" s="130"/>
      <c r="LR66" s="106"/>
      <c r="LS66" s="71"/>
      <c r="LT66" s="106"/>
      <c r="LU66" s="71">
        <f t="shared" si="100"/>
        <v>29.7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70">
        <v>18</v>
      </c>
      <c r="MN66" s="370">
        <v>0</v>
      </c>
      <c r="MO66" s="370">
        <v>12</v>
      </c>
      <c r="MP66" s="370">
        <v>0</v>
      </c>
      <c r="MQ66" s="71">
        <f t="shared" si="61"/>
        <v>30</v>
      </c>
      <c r="MR66" s="71">
        <f t="shared" si="62"/>
        <v>0</v>
      </c>
      <c r="MS66" s="71">
        <v>13.5</v>
      </c>
      <c r="MT66" s="71">
        <v>4.7</v>
      </c>
      <c r="MU66" s="71">
        <f t="shared" si="63"/>
        <v>13.5</v>
      </c>
      <c r="MV66" s="71">
        <f t="shared" si="64"/>
        <v>4.7</v>
      </c>
      <c r="MW66" s="71"/>
      <c r="MX66" s="71"/>
      <c r="MY66" s="71">
        <f t="shared" si="65"/>
        <v>0</v>
      </c>
      <c r="MZ66" s="71">
        <f t="shared" si="66"/>
        <v>0</v>
      </c>
      <c r="NA66" s="305"/>
      <c r="NB66" s="344"/>
      <c r="NC66" s="71">
        <f t="shared" si="67"/>
        <v>0</v>
      </c>
      <c r="ND66" s="71">
        <f t="shared" si="68"/>
        <v>0</v>
      </c>
      <c r="NE66" s="305"/>
      <c r="NF66" s="305"/>
      <c r="NG66" s="305">
        <f t="shared" si="69"/>
        <v>0</v>
      </c>
      <c r="NH66" s="305">
        <f t="shared" si="70"/>
        <v>0</v>
      </c>
      <c r="NI66" s="305"/>
      <c r="NJ66" s="305"/>
      <c r="NK66" s="305">
        <f t="shared" si="71"/>
        <v>0</v>
      </c>
      <c r="NL66" s="305">
        <f t="shared" si="72"/>
        <v>0</v>
      </c>
      <c r="NM66" s="269"/>
      <c r="NN66" s="305"/>
      <c r="NO66" s="305">
        <f t="shared" si="73"/>
        <v>0</v>
      </c>
      <c r="NP66" s="305">
        <f t="shared" si="74"/>
        <v>0</v>
      </c>
      <c r="NQ66" s="305">
        <v>5</v>
      </c>
      <c r="NR66" s="305"/>
      <c r="NS66" s="71">
        <v>1</v>
      </c>
      <c r="NT66" s="71"/>
      <c r="NU66" s="71">
        <v>0.3</v>
      </c>
      <c r="NV66" s="71"/>
      <c r="NW66" s="71">
        <v>7.3</v>
      </c>
      <c r="NX66" s="71"/>
      <c r="NY66" s="71">
        <v>3.66</v>
      </c>
      <c r="NZ66" s="71"/>
      <c r="OA66" s="71">
        <v>0</v>
      </c>
      <c r="OB66" s="71"/>
      <c r="OC66" s="71">
        <f t="shared" si="75"/>
        <v>17.259999999999998</v>
      </c>
      <c r="OD66" s="71">
        <f t="shared" si="76"/>
        <v>0</v>
      </c>
      <c r="OE66" s="71">
        <v>11.3</v>
      </c>
      <c r="OF66" s="71"/>
      <c r="OG66" s="106">
        <v>0</v>
      </c>
      <c r="OH66" s="71"/>
      <c r="OI66" s="106">
        <v>0.03</v>
      </c>
      <c r="OJ66" s="71"/>
      <c r="OK66" s="71">
        <v>0</v>
      </c>
      <c r="OL66" s="71"/>
      <c r="OM66" s="71">
        <f t="shared" si="77"/>
        <v>11.33</v>
      </c>
      <c r="ON66" s="71">
        <f t="shared" si="78"/>
        <v>0</v>
      </c>
      <c r="OO66" s="407">
        <v>2.76</v>
      </c>
      <c r="OP66" s="366"/>
      <c r="OQ66" s="407">
        <v>2.5299999999999998</v>
      </c>
      <c r="OR66" s="366"/>
      <c r="OS66" s="407">
        <v>2.76</v>
      </c>
      <c r="OT66" s="366"/>
      <c r="OU66" s="305">
        <f t="shared" si="101"/>
        <v>5.2899999999999991</v>
      </c>
      <c r="OV66" s="305">
        <f t="shared" si="80"/>
        <v>0</v>
      </c>
      <c r="OW66" s="305"/>
      <c r="OX66" s="305"/>
      <c r="OY66" s="305">
        <f t="shared" si="96"/>
        <v>0</v>
      </c>
      <c r="OZ66" s="305">
        <f t="shared" si="97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8"/>
      <c r="L67" s="298"/>
      <c r="M67" s="67"/>
      <c r="N67" s="67"/>
      <c r="O67" s="71"/>
      <c r="P67" s="67"/>
      <c r="Q67" s="106"/>
      <c r="R67" s="67"/>
      <c r="S67" s="298"/>
      <c r="T67" s="298"/>
      <c r="U67" s="67"/>
      <c r="V67" s="67"/>
      <c r="W67" s="67">
        <f t="shared" si="14"/>
        <v>0</v>
      </c>
      <c r="X67" s="74">
        <f t="shared" si="15"/>
        <v>0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49">
        <v>80</v>
      </c>
      <c r="AL67" s="350">
        <v>24</v>
      </c>
      <c r="AM67" s="85"/>
      <c r="AN67" s="85"/>
      <c r="AO67" s="338"/>
      <c r="AP67" s="338"/>
      <c r="AQ67" s="338"/>
      <c r="AR67" s="338"/>
      <c r="AS67" s="338"/>
      <c r="AT67" s="338"/>
      <c r="AU67" s="71">
        <f t="shared" si="85"/>
        <v>80</v>
      </c>
      <c r="AV67" s="71">
        <f t="shared" si="86"/>
        <v>24</v>
      </c>
      <c r="AW67" s="67">
        <v>2</v>
      </c>
      <c r="AX67" s="67">
        <v>0.85</v>
      </c>
      <c r="AY67" s="321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67"/>
      <c r="BF67" s="67"/>
      <c r="BG67" s="363"/>
      <c r="BH67" s="364"/>
      <c r="BI67" s="363"/>
      <c r="BJ67" s="364"/>
      <c r="BK67" s="269"/>
      <c r="BL67" s="67"/>
      <c r="BM67" s="67"/>
      <c r="BN67" s="67"/>
      <c r="BO67" s="67"/>
      <c r="BP67" s="67"/>
      <c r="BQ67" s="67"/>
      <c r="BR67" s="67"/>
      <c r="BS67" s="29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>
        <v>6.18</v>
      </c>
      <c r="CH67" s="262">
        <v>2</v>
      </c>
      <c r="CI67" s="298">
        <v>20.6</v>
      </c>
      <c r="CJ67" s="262">
        <v>6</v>
      </c>
      <c r="CK67" s="269">
        <v>6</v>
      </c>
      <c r="CL67" s="269">
        <v>2</v>
      </c>
      <c r="CM67" s="298">
        <v>14.42</v>
      </c>
      <c r="CN67" s="269">
        <v>4.5</v>
      </c>
      <c r="CO67" s="67">
        <f t="shared" si="21"/>
        <v>47.2</v>
      </c>
      <c r="CP67" s="67">
        <f t="shared" si="22"/>
        <v>14.5</v>
      </c>
      <c r="CQ67" s="599">
        <v>150.12886597938143</v>
      </c>
      <c r="CR67" s="301"/>
      <c r="CS67" s="301"/>
      <c r="CT67" s="81"/>
      <c r="CU67" s="355">
        <v>18.556701030927837</v>
      </c>
      <c r="CV67" s="305"/>
      <c r="CW67" s="301">
        <v>63.814432989690722</v>
      </c>
      <c r="CX67" s="81"/>
      <c r="CY67" s="81"/>
      <c r="CZ67" s="81"/>
      <c r="DA67" s="313">
        <f t="shared" si="98"/>
        <v>232.49999999999997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41.1</v>
      </c>
      <c r="DL67" s="346">
        <v>13.7</v>
      </c>
      <c r="DM67" s="371">
        <v>41.1</v>
      </c>
      <c r="DN67" s="371">
        <v>13.7</v>
      </c>
      <c r="DO67" s="346">
        <v>39.869999999999997</v>
      </c>
      <c r="DP67" s="346">
        <v>13.29</v>
      </c>
      <c r="DQ67" s="265"/>
      <c r="DR67" s="265"/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39.17</v>
      </c>
      <c r="EH67" s="322">
        <v>9.7925000000000004</v>
      </c>
      <c r="EI67" s="87">
        <v>51.55</v>
      </c>
      <c r="EJ67" s="87">
        <v>12.887499999999999</v>
      </c>
      <c r="EK67" s="74">
        <v>128.87</v>
      </c>
      <c r="EL67" s="87">
        <v>32.217500000000001</v>
      </c>
      <c r="EM67" s="314">
        <v>103.09</v>
      </c>
      <c r="EN67" s="314">
        <v>25.772500000000001</v>
      </c>
      <c r="EO67" s="314">
        <v>103.09278350515464</v>
      </c>
      <c r="EP67" s="314">
        <v>25.773195876288661</v>
      </c>
      <c r="EQ67" s="67">
        <f t="shared" si="28"/>
        <v>425.77278350515462</v>
      </c>
      <c r="ER67" s="67">
        <f t="shared" si="99"/>
        <v>54.897500000000001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4">
        <v>21</v>
      </c>
      <c r="FB67" s="269">
        <v>0</v>
      </c>
      <c r="FC67" s="106">
        <v>0</v>
      </c>
      <c r="FD67" s="269">
        <v>0</v>
      </c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597">
        <v>280</v>
      </c>
      <c r="HR67" s="67"/>
      <c r="HS67" s="298">
        <v>400</v>
      </c>
      <c r="HT67" s="67"/>
      <c r="HU67" s="67">
        <f t="shared" si="38"/>
        <v>280</v>
      </c>
      <c r="HV67" s="67">
        <f t="shared" si="39"/>
        <v>0</v>
      </c>
      <c r="HW67" s="67"/>
      <c r="HX67" s="67"/>
      <c r="HY67" s="319">
        <v>6</v>
      </c>
      <c r="HZ67" s="319">
        <v>1.5</v>
      </c>
      <c r="IA67" s="89"/>
      <c r="IB67" s="87">
        <v>0</v>
      </c>
      <c r="IC67" s="352">
        <v>8</v>
      </c>
      <c r="ID67" s="269">
        <v>2</v>
      </c>
      <c r="IE67" s="89"/>
      <c r="IF67" s="89"/>
      <c r="IG67" s="67">
        <f t="shared" si="40"/>
        <v>14</v>
      </c>
      <c r="IH67" s="67">
        <f t="shared" si="41"/>
        <v>3.5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/>
      <c r="JB67" s="67"/>
      <c r="JC67" s="67"/>
      <c r="JD67" s="67"/>
      <c r="JE67" s="347">
        <v>10.31</v>
      </c>
      <c r="JF67" s="347">
        <v>0</v>
      </c>
      <c r="JG67" s="67">
        <f t="shared" si="42"/>
        <v>10.31</v>
      </c>
      <c r="JH67" s="67">
        <f t="shared" si="43"/>
        <v>0</v>
      </c>
      <c r="JI67" s="269">
        <v>0</v>
      </c>
      <c r="JJ67" s="269">
        <v>0</v>
      </c>
      <c r="JK67" s="596">
        <v>0</v>
      </c>
      <c r="JL67" s="269">
        <v>0</v>
      </c>
      <c r="JM67" s="308"/>
      <c r="JN67" s="269"/>
      <c r="JO67" s="298"/>
      <c r="JP67" s="269"/>
      <c r="JQ67" s="298">
        <v>47.42</v>
      </c>
      <c r="JR67" s="269">
        <v>10</v>
      </c>
      <c r="JS67" s="67"/>
      <c r="JT67" s="67"/>
      <c r="JU67" s="67"/>
      <c r="JV67" s="67"/>
      <c r="JW67" s="67">
        <f t="shared" si="81"/>
        <v>47.42</v>
      </c>
      <c r="JX67" s="67">
        <f t="shared" si="82"/>
        <v>10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8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312">
        <v>25</v>
      </c>
      <c r="LL67" s="596">
        <v>0</v>
      </c>
      <c r="LM67" s="600">
        <v>3.4</v>
      </c>
      <c r="LN67" s="601">
        <v>0</v>
      </c>
      <c r="LO67" s="600">
        <v>1.3</v>
      </c>
      <c r="LP67" s="369">
        <v>0</v>
      </c>
      <c r="LQ67" s="130"/>
      <c r="LR67" s="106"/>
      <c r="LS67" s="71"/>
      <c r="LT67" s="106"/>
      <c r="LU67" s="71">
        <f t="shared" si="100"/>
        <v>29.7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70">
        <v>16.8</v>
      </c>
      <c r="MN67" s="370">
        <v>0</v>
      </c>
      <c r="MO67" s="370">
        <v>11.200000000000001</v>
      </c>
      <c r="MP67" s="370">
        <v>0</v>
      </c>
      <c r="MQ67" s="71">
        <f t="shared" si="61"/>
        <v>28</v>
      </c>
      <c r="MR67" s="71">
        <f t="shared" si="62"/>
        <v>0</v>
      </c>
      <c r="MS67" s="71">
        <v>13.5</v>
      </c>
      <c r="MT67" s="71">
        <v>4.7</v>
      </c>
      <c r="MU67" s="71">
        <f t="shared" si="63"/>
        <v>13.5</v>
      </c>
      <c r="MV67" s="71">
        <f t="shared" si="64"/>
        <v>4.7</v>
      </c>
      <c r="MW67" s="71"/>
      <c r="MX67" s="71"/>
      <c r="MY67" s="71">
        <f t="shared" si="65"/>
        <v>0</v>
      </c>
      <c r="MZ67" s="71">
        <f t="shared" si="66"/>
        <v>0</v>
      </c>
      <c r="NA67" s="305"/>
      <c r="NB67" s="344"/>
      <c r="NC67" s="71">
        <f t="shared" si="67"/>
        <v>0</v>
      </c>
      <c r="ND67" s="71">
        <f t="shared" si="68"/>
        <v>0</v>
      </c>
      <c r="NE67" s="305"/>
      <c r="NF67" s="305"/>
      <c r="NG67" s="305">
        <f t="shared" si="69"/>
        <v>0</v>
      </c>
      <c r="NH67" s="305">
        <f t="shared" si="70"/>
        <v>0</v>
      </c>
      <c r="NI67" s="305"/>
      <c r="NJ67" s="305"/>
      <c r="NK67" s="305">
        <f t="shared" si="71"/>
        <v>0</v>
      </c>
      <c r="NL67" s="305">
        <f t="shared" si="72"/>
        <v>0</v>
      </c>
      <c r="NM67" s="269"/>
      <c r="NN67" s="305"/>
      <c r="NO67" s="305">
        <f t="shared" si="73"/>
        <v>0</v>
      </c>
      <c r="NP67" s="305">
        <f t="shared" si="74"/>
        <v>0</v>
      </c>
      <c r="NQ67" s="305">
        <v>5</v>
      </c>
      <c r="NR67" s="305"/>
      <c r="NS67" s="71">
        <v>1</v>
      </c>
      <c r="NT67" s="71"/>
      <c r="NU67" s="71">
        <v>0.3</v>
      </c>
      <c r="NV67" s="71"/>
      <c r="NW67" s="71">
        <v>7.3</v>
      </c>
      <c r="NX67" s="71"/>
      <c r="NY67" s="71">
        <v>3.66</v>
      </c>
      <c r="NZ67" s="71"/>
      <c r="OA67" s="71">
        <v>0</v>
      </c>
      <c r="OB67" s="71"/>
      <c r="OC67" s="71">
        <f t="shared" si="75"/>
        <v>17.259999999999998</v>
      </c>
      <c r="OD67" s="71">
        <f t="shared" si="76"/>
        <v>0</v>
      </c>
      <c r="OE67" s="71">
        <v>11.3</v>
      </c>
      <c r="OF67" s="71"/>
      <c r="OG67" s="106">
        <v>0</v>
      </c>
      <c r="OH67" s="71"/>
      <c r="OI67" s="106">
        <v>0.06</v>
      </c>
      <c r="OJ67" s="71"/>
      <c r="OK67" s="71">
        <v>0</v>
      </c>
      <c r="OL67" s="71"/>
      <c r="OM67" s="71">
        <f t="shared" si="77"/>
        <v>11.360000000000001</v>
      </c>
      <c r="ON67" s="71">
        <f t="shared" si="78"/>
        <v>0</v>
      </c>
      <c r="OO67" s="407">
        <v>2.64</v>
      </c>
      <c r="OP67" s="366"/>
      <c r="OQ67" s="407">
        <v>2.42</v>
      </c>
      <c r="OR67" s="366"/>
      <c r="OS67" s="407">
        <v>2.64</v>
      </c>
      <c r="OT67" s="366"/>
      <c r="OU67" s="305">
        <f t="shared" si="101"/>
        <v>5.0600000000000005</v>
      </c>
      <c r="OV67" s="305">
        <f t="shared" si="80"/>
        <v>0</v>
      </c>
      <c r="OW67" s="305"/>
      <c r="OX67" s="305"/>
      <c r="OY67" s="305">
        <f t="shared" si="96"/>
        <v>0</v>
      </c>
      <c r="OZ67" s="305">
        <f t="shared" si="97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8"/>
      <c r="L68" s="298"/>
      <c r="M68" s="67"/>
      <c r="N68" s="67"/>
      <c r="O68" s="71"/>
      <c r="P68" s="67"/>
      <c r="Q68" s="106"/>
      <c r="R68" s="67"/>
      <c r="S68" s="298"/>
      <c r="T68" s="298"/>
      <c r="U68" s="67"/>
      <c r="V68" s="67"/>
      <c r="W68" s="67">
        <f t="shared" si="14"/>
        <v>0</v>
      </c>
      <c r="X68" s="74">
        <f t="shared" si="15"/>
        <v>0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49">
        <v>80</v>
      </c>
      <c r="AL68" s="350">
        <v>24</v>
      </c>
      <c r="AM68" s="85"/>
      <c r="AN68" s="85"/>
      <c r="AO68" s="338"/>
      <c r="AP68" s="338"/>
      <c r="AQ68" s="338"/>
      <c r="AR68" s="338"/>
      <c r="AS68" s="338"/>
      <c r="AT68" s="338"/>
      <c r="AU68" s="71">
        <f t="shared" si="85"/>
        <v>80</v>
      </c>
      <c r="AV68" s="71">
        <f t="shared" si="86"/>
        <v>24</v>
      </c>
      <c r="AW68" s="67">
        <v>2</v>
      </c>
      <c r="AX68" s="67">
        <v>0.85</v>
      </c>
      <c r="AY68" s="321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67"/>
      <c r="BF68" s="67"/>
      <c r="BG68" s="363"/>
      <c r="BH68" s="364"/>
      <c r="BI68" s="363"/>
      <c r="BJ68" s="364"/>
      <c r="BK68" s="269"/>
      <c r="BL68" s="67"/>
      <c r="BM68" s="67"/>
      <c r="BN68" s="67"/>
      <c r="BO68" s="67"/>
      <c r="BP68" s="67"/>
      <c r="BQ68" s="67"/>
      <c r="BR68" s="67"/>
      <c r="BS68" s="29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>
        <v>6.18</v>
      </c>
      <c r="CH68" s="262">
        <v>2</v>
      </c>
      <c r="CI68" s="298">
        <v>20.6</v>
      </c>
      <c r="CJ68" s="262">
        <v>6</v>
      </c>
      <c r="CK68" s="269">
        <v>6</v>
      </c>
      <c r="CL68" s="269">
        <v>2</v>
      </c>
      <c r="CM68" s="298">
        <v>14.42</v>
      </c>
      <c r="CN68" s="269">
        <v>4.5</v>
      </c>
      <c r="CO68" s="67">
        <f t="shared" si="21"/>
        <v>47.2</v>
      </c>
      <c r="CP68" s="67">
        <f t="shared" si="22"/>
        <v>14.5</v>
      </c>
      <c r="CQ68" s="599">
        <v>202.62886597938143</v>
      </c>
      <c r="CR68" s="301"/>
      <c r="CS68" s="301"/>
      <c r="CT68" s="81"/>
      <c r="CU68" s="355">
        <v>18.556701030927837</v>
      </c>
      <c r="CV68" s="305"/>
      <c r="CW68" s="301">
        <v>63.814432989690722</v>
      </c>
      <c r="CX68" s="81"/>
      <c r="CY68" s="81"/>
      <c r="CZ68" s="81"/>
      <c r="DA68" s="313">
        <f t="shared" si="98"/>
        <v>285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41.1</v>
      </c>
      <c r="DL68" s="346">
        <v>13.7</v>
      </c>
      <c r="DM68" s="371">
        <v>41.1</v>
      </c>
      <c r="DN68" s="371">
        <v>13.7</v>
      </c>
      <c r="DO68" s="346">
        <v>39.869999999999997</v>
      </c>
      <c r="DP68" s="346">
        <v>13.29</v>
      </c>
      <c r="DQ68" s="265"/>
      <c r="DR68" s="265"/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39.17</v>
      </c>
      <c r="EH68" s="322">
        <v>9.7925000000000004</v>
      </c>
      <c r="EI68" s="87">
        <v>51.55</v>
      </c>
      <c r="EJ68" s="87">
        <v>12.887499999999999</v>
      </c>
      <c r="EK68" s="74">
        <v>128.87</v>
      </c>
      <c r="EL68" s="87">
        <v>32.217500000000001</v>
      </c>
      <c r="EM68" s="314">
        <v>103.09</v>
      </c>
      <c r="EN68" s="314">
        <v>25.772500000000001</v>
      </c>
      <c r="EO68" s="314">
        <v>103.09278350515464</v>
      </c>
      <c r="EP68" s="314">
        <v>25.773195876288661</v>
      </c>
      <c r="EQ68" s="67">
        <f t="shared" si="28"/>
        <v>425.77278350515462</v>
      </c>
      <c r="ER68" s="67">
        <f t="shared" si="99"/>
        <v>54.897500000000001</v>
      </c>
      <c r="ES68" s="305"/>
      <c r="ET68" s="30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4">
        <v>21</v>
      </c>
      <c r="FB68" s="269">
        <v>0</v>
      </c>
      <c r="FC68" s="106">
        <v>0</v>
      </c>
      <c r="FD68" s="269">
        <v>0</v>
      </c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597">
        <v>310</v>
      </c>
      <c r="HR68" s="67"/>
      <c r="HS68" s="298">
        <v>400</v>
      </c>
      <c r="HT68" s="67"/>
      <c r="HU68" s="67">
        <f t="shared" si="38"/>
        <v>310</v>
      </c>
      <c r="HV68" s="67">
        <f t="shared" si="39"/>
        <v>0</v>
      </c>
      <c r="HW68" s="67"/>
      <c r="HX68" s="67"/>
      <c r="HY68" s="316">
        <v>6</v>
      </c>
      <c r="HZ68" s="316">
        <v>1.5</v>
      </c>
      <c r="IA68" s="89"/>
      <c r="IB68" s="87">
        <v>0</v>
      </c>
      <c r="IC68" s="305">
        <v>8</v>
      </c>
      <c r="ID68" s="269">
        <v>2</v>
      </c>
      <c r="IE68" s="89"/>
      <c r="IF68" s="89"/>
      <c r="IG68" s="67">
        <f t="shared" si="40"/>
        <v>14</v>
      </c>
      <c r="IH68" s="67">
        <f t="shared" si="41"/>
        <v>3.5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/>
      <c r="JB68" s="67"/>
      <c r="JC68" s="67"/>
      <c r="JD68" s="67"/>
      <c r="JE68" s="347">
        <v>10.31</v>
      </c>
      <c r="JF68" s="347">
        <v>0</v>
      </c>
      <c r="JG68" s="67">
        <f t="shared" si="42"/>
        <v>10.31</v>
      </c>
      <c r="JH68" s="67">
        <f t="shared" si="43"/>
        <v>0</v>
      </c>
      <c r="JI68" s="269">
        <v>0</v>
      </c>
      <c r="JJ68" s="269">
        <v>0</v>
      </c>
      <c r="JK68" s="269">
        <v>6.4663000000000004</v>
      </c>
      <c r="JL68" s="269">
        <v>1</v>
      </c>
      <c r="JM68" s="308"/>
      <c r="JN68" s="269"/>
      <c r="JO68" s="298"/>
      <c r="JP68" s="269"/>
      <c r="JQ68" s="298">
        <v>47.42</v>
      </c>
      <c r="JR68" s="269">
        <v>10</v>
      </c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11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8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312">
        <v>25</v>
      </c>
      <c r="LL68" s="596">
        <v>0</v>
      </c>
      <c r="LM68" s="600">
        <v>3.4</v>
      </c>
      <c r="LN68" s="601">
        <v>0</v>
      </c>
      <c r="LO68" s="600">
        <v>1.3</v>
      </c>
      <c r="LP68" s="369">
        <v>0</v>
      </c>
      <c r="LQ68" s="130"/>
      <c r="LR68" s="106"/>
      <c r="LS68" s="71"/>
      <c r="LT68" s="106"/>
      <c r="LU68" s="71">
        <f t="shared" si="100"/>
        <v>29.7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70">
        <v>15.899999999999999</v>
      </c>
      <c r="MN68" s="370">
        <v>0</v>
      </c>
      <c r="MO68" s="370">
        <v>10.600000000000001</v>
      </c>
      <c r="MP68" s="370">
        <v>0</v>
      </c>
      <c r="MQ68" s="71">
        <f t="shared" si="61"/>
        <v>26.5</v>
      </c>
      <c r="MR68" s="71">
        <f t="shared" si="62"/>
        <v>0</v>
      </c>
      <c r="MS68" s="71">
        <v>13.5</v>
      </c>
      <c r="MT68" s="71">
        <v>4.7</v>
      </c>
      <c r="MU68" s="71">
        <f t="shared" si="63"/>
        <v>13.5</v>
      </c>
      <c r="MV68" s="71">
        <f t="shared" si="64"/>
        <v>4.7</v>
      </c>
      <c r="MW68" s="71"/>
      <c r="MX68" s="71"/>
      <c r="MY68" s="71">
        <f t="shared" si="65"/>
        <v>0</v>
      </c>
      <c r="MZ68" s="71">
        <f t="shared" si="66"/>
        <v>0</v>
      </c>
      <c r="NA68" s="305"/>
      <c r="NB68" s="344"/>
      <c r="NC68" s="71">
        <f t="shared" si="67"/>
        <v>0</v>
      </c>
      <c r="ND68" s="71">
        <f t="shared" si="68"/>
        <v>0</v>
      </c>
      <c r="NE68" s="305"/>
      <c r="NF68" s="305"/>
      <c r="NG68" s="305">
        <f t="shared" si="69"/>
        <v>0</v>
      </c>
      <c r="NH68" s="305">
        <f t="shared" si="70"/>
        <v>0</v>
      </c>
      <c r="NI68" s="305"/>
      <c r="NJ68" s="305"/>
      <c r="NK68" s="305">
        <f t="shared" si="71"/>
        <v>0</v>
      </c>
      <c r="NL68" s="305">
        <f t="shared" si="72"/>
        <v>0</v>
      </c>
      <c r="NM68" s="269"/>
      <c r="NN68" s="305"/>
      <c r="NO68" s="305">
        <f t="shared" si="73"/>
        <v>0</v>
      </c>
      <c r="NP68" s="305">
        <f t="shared" si="74"/>
        <v>0</v>
      </c>
      <c r="NQ68" s="305">
        <v>5</v>
      </c>
      <c r="NR68" s="305"/>
      <c r="NS68" s="71">
        <v>1</v>
      </c>
      <c r="NT68" s="71"/>
      <c r="NU68" s="71">
        <v>0.3</v>
      </c>
      <c r="NV68" s="71"/>
      <c r="NW68" s="71">
        <v>7.3</v>
      </c>
      <c r="NX68" s="71"/>
      <c r="NY68" s="71">
        <v>3.66</v>
      </c>
      <c r="NZ68" s="71"/>
      <c r="OA68" s="71">
        <v>0</v>
      </c>
      <c r="OB68" s="71"/>
      <c r="OC68" s="71">
        <f t="shared" si="75"/>
        <v>17.259999999999998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0.05</v>
      </c>
      <c r="OJ68" s="71"/>
      <c r="OK68" s="71">
        <v>0</v>
      </c>
      <c r="OL68" s="71"/>
      <c r="OM68" s="71">
        <f t="shared" si="77"/>
        <v>11.350000000000001</v>
      </c>
      <c r="ON68" s="71">
        <f t="shared" si="78"/>
        <v>0</v>
      </c>
      <c r="OO68" s="407">
        <v>2.5099999999999998</v>
      </c>
      <c r="OP68" s="366"/>
      <c r="OQ68" s="407">
        <v>2.2999999999999998</v>
      </c>
      <c r="OR68" s="366"/>
      <c r="OS68" s="407">
        <v>2.5099999999999998</v>
      </c>
      <c r="OT68" s="366"/>
      <c r="OU68" s="305">
        <f t="shared" si="101"/>
        <v>4.8099999999999996</v>
      </c>
      <c r="OV68" s="305">
        <f t="shared" si="80"/>
        <v>0</v>
      </c>
      <c r="OW68" s="305"/>
      <c r="OX68" s="305"/>
      <c r="OY68" s="305">
        <f t="shared" si="96"/>
        <v>0</v>
      </c>
      <c r="OZ68" s="305">
        <f t="shared" si="97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8"/>
      <c r="L69" s="298"/>
      <c r="M69" s="67"/>
      <c r="N69" s="67"/>
      <c r="O69" s="71"/>
      <c r="P69" s="67"/>
      <c r="Q69" s="106"/>
      <c r="R69" s="67"/>
      <c r="S69" s="298"/>
      <c r="T69" s="298"/>
      <c r="U69" s="67"/>
      <c r="V69" s="67"/>
      <c r="W69" s="67">
        <f t="shared" si="14"/>
        <v>0</v>
      </c>
      <c r="X69" s="74">
        <f t="shared" si="15"/>
        <v>0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49">
        <v>80</v>
      </c>
      <c r="AL69" s="350">
        <v>24</v>
      </c>
      <c r="AM69" s="85"/>
      <c r="AN69" s="85"/>
      <c r="AO69" s="338"/>
      <c r="AP69" s="338"/>
      <c r="AQ69" s="338"/>
      <c r="AR69" s="338"/>
      <c r="AS69" s="338"/>
      <c r="AT69" s="338"/>
      <c r="AU69" s="71">
        <f t="shared" si="85"/>
        <v>80</v>
      </c>
      <c r="AV69" s="71">
        <f t="shared" si="86"/>
        <v>24</v>
      </c>
      <c r="AW69" s="67">
        <v>2</v>
      </c>
      <c r="AX69" s="67">
        <v>0.85</v>
      </c>
      <c r="AY69" s="321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67"/>
      <c r="BF69" s="67"/>
      <c r="BG69" s="363"/>
      <c r="BH69" s="364"/>
      <c r="BI69" s="363"/>
      <c r="BJ69" s="364"/>
      <c r="BK69" s="269"/>
      <c r="BL69" s="67"/>
      <c r="BM69" s="67"/>
      <c r="BN69" s="67"/>
      <c r="BO69" s="67"/>
      <c r="BP69" s="67"/>
      <c r="BQ69" s="67"/>
      <c r="BR69" s="67"/>
      <c r="BS69" s="29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>
        <v>6.18</v>
      </c>
      <c r="CH69" s="262">
        <v>2</v>
      </c>
      <c r="CI69" s="298">
        <v>20.6</v>
      </c>
      <c r="CJ69" s="262">
        <v>6</v>
      </c>
      <c r="CK69" s="269">
        <v>6</v>
      </c>
      <c r="CL69" s="269">
        <v>2</v>
      </c>
      <c r="CM69" s="298">
        <v>14.42</v>
      </c>
      <c r="CN69" s="269">
        <v>4.5</v>
      </c>
      <c r="CO69" s="67">
        <f t="shared" si="21"/>
        <v>47.2</v>
      </c>
      <c r="CP69" s="67">
        <f t="shared" si="22"/>
        <v>14.5</v>
      </c>
      <c r="CQ69" s="599">
        <v>247.40625</v>
      </c>
      <c r="CR69" s="301"/>
      <c r="CS69" s="301"/>
      <c r="CT69" s="81"/>
      <c r="CU69" s="355">
        <v>18.556701030927837</v>
      </c>
      <c r="CV69" s="305"/>
      <c r="CW69" s="301">
        <v>63.814432989690722</v>
      </c>
      <c r="CX69" s="81"/>
      <c r="CY69" s="81"/>
      <c r="CZ69" s="81"/>
      <c r="DA69" s="313">
        <f t="shared" si="98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41.1</v>
      </c>
      <c r="DL69" s="346">
        <v>13.7</v>
      </c>
      <c r="DM69" s="371">
        <v>41.1</v>
      </c>
      <c r="DN69" s="371">
        <v>13.7</v>
      </c>
      <c r="DO69" s="346">
        <v>39.869999999999997</v>
      </c>
      <c r="DP69" s="346">
        <v>13.29</v>
      </c>
      <c r="DQ69" s="265"/>
      <c r="DR69" s="265"/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39.17</v>
      </c>
      <c r="EH69" s="322">
        <v>9.7925000000000004</v>
      </c>
      <c r="EI69" s="87">
        <v>51.55</v>
      </c>
      <c r="EJ69" s="87">
        <v>12.887499999999999</v>
      </c>
      <c r="EK69" s="74">
        <v>128.87</v>
      </c>
      <c r="EL69" s="87">
        <v>32.217500000000001</v>
      </c>
      <c r="EM69" s="314">
        <v>103.09</v>
      </c>
      <c r="EN69" s="314">
        <v>25.772500000000001</v>
      </c>
      <c r="EO69" s="314">
        <v>103.09278350515464</v>
      </c>
      <c r="EP69" s="314">
        <v>25.773195876288661</v>
      </c>
      <c r="EQ69" s="67">
        <f t="shared" si="28"/>
        <v>425.77278350515462</v>
      </c>
      <c r="ER69" s="67">
        <f t="shared" si="99"/>
        <v>54.897500000000001</v>
      </c>
      <c r="ES69" s="305"/>
      <c r="ET69" s="30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4">
        <v>21</v>
      </c>
      <c r="FB69" s="269">
        <v>0</v>
      </c>
      <c r="FC69" s="106">
        <v>0</v>
      </c>
      <c r="FD69" s="269">
        <v>0</v>
      </c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597">
        <v>340</v>
      </c>
      <c r="HR69" s="67"/>
      <c r="HS69" s="298">
        <v>400</v>
      </c>
      <c r="HT69" s="67"/>
      <c r="HU69" s="67">
        <f t="shared" si="38"/>
        <v>340</v>
      </c>
      <c r="HV69" s="67">
        <f t="shared" si="39"/>
        <v>0</v>
      </c>
      <c r="HW69" s="67"/>
      <c r="HX69" s="67"/>
      <c r="HY69" s="316">
        <v>6</v>
      </c>
      <c r="HZ69" s="316">
        <v>1.5</v>
      </c>
      <c r="IA69" s="89"/>
      <c r="IB69" s="87">
        <v>0</v>
      </c>
      <c r="IC69" s="305">
        <v>8</v>
      </c>
      <c r="ID69" s="269">
        <v>2</v>
      </c>
      <c r="IE69" s="89"/>
      <c r="IF69" s="89"/>
      <c r="IG69" s="67">
        <f t="shared" si="40"/>
        <v>14</v>
      </c>
      <c r="IH69" s="67">
        <f t="shared" si="41"/>
        <v>3.5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/>
      <c r="JB69" s="67"/>
      <c r="JC69" s="67"/>
      <c r="JD69" s="67"/>
      <c r="JE69" s="347">
        <v>10.31</v>
      </c>
      <c r="JF69" s="347">
        <v>0</v>
      </c>
      <c r="JG69" s="67">
        <f t="shared" si="42"/>
        <v>10.31</v>
      </c>
      <c r="JH69" s="67">
        <f t="shared" si="43"/>
        <v>0</v>
      </c>
      <c r="JI69" s="269">
        <v>0</v>
      </c>
      <c r="JJ69" s="269">
        <v>0</v>
      </c>
      <c r="JK69" s="269">
        <v>6.4663000000000004</v>
      </c>
      <c r="JL69" s="269">
        <v>1</v>
      </c>
      <c r="JM69" s="308"/>
      <c r="JN69" s="269"/>
      <c r="JO69" s="298"/>
      <c r="JP69" s="269"/>
      <c r="JQ69" s="298">
        <v>47.42</v>
      </c>
      <c r="JR69" s="269">
        <v>10</v>
      </c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11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8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312">
        <v>25</v>
      </c>
      <c r="LL69" s="596">
        <v>0</v>
      </c>
      <c r="LM69" s="600">
        <v>3.4</v>
      </c>
      <c r="LN69" s="601">
        <v>0</v>
      </c>
      <c r="LO69" s="600">
        <v>1.3</v>
      </c>
      <c r="LP69" s="369">
        <v>0</v>
      </c>
      <c r="LQ69" s="130"/>
      <c r="LR69" s="106"/>
      <c r="LS69" s="71"/>
      <c r="LT69" s="106"/>
      <c r="LU69" s="71">
        <f t="shared" si="100"/>
        <v>29.7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70">
        <v>14.7</v>
      </c>
      <c r="MN69" s="370">
        <v>0</v>
      </c>
      <c r="MO69" s="370">
        <v>9.8000000000000007</v>
      </c>
      <c r="MP69" s="370">
        <v>0</v>
      </c>
      <c r="MQ69" s="71">
        <f t="shared" si="61"/>
        <v>24.5</v>
      </c>
      <c r="MR69" s="71">
        <f t="shared" si="62"/>
        <v>0</v>
      </c>
      <c r="MS69" s="71">
        <v>13.5</v>
      </c>
      <c r="MT69" s="71">
        <v>4.7</v>
      </c>
      <c r="MU69" s="71">
        <f t="shared" si="63"/>
        <v>13.5</v>
      </c>
      <c r="MV69" s="71">
        <f t="shared" si="64"/>
        <v>4.7</v>
      </c>
      <c r="MW69" s="71"/>
      <c r="MX69" s="71"/>
      <c r="MY69" s="71">
        <f t="shared" si="65"/>
        <v>0</v>
      </c>
      <c r="MZ69" s="71">
        <f t="shared" si="66"/>
        <v>0</v>
      </c>
      <c r="NA69" s="305"/>
      <c r="NB69" s="344"/>
      <c r="NC69" s="71">
        <f t="shared" si="67"/>
        <v>0</v>
      </c>
      <c r="ND69" s="71">
        <f t="shared" si="68"/>
        <v>0</v>
      </c>
      <c r="NE69" s="305"/>
      <c r="NF69" s="305"/>
      <c r="NG69" s="305">
        <f t="shared" si="69"/>
        <v>0</v>
      </c>
      <c r="NH69" s="305">
        <f t="shared" si="70"/>
        <v>0</v>
      </c>
      <c r="NI69" s="305"/>
      <c r="NJ69" s="305"/>
      <c r="NK69" s="305">
        <f t="shared" si="71"/>
        <v>0</v>
      </c>
      <c r="NL69" s="305">
        <f t="shared" si="72"/>
        <v>0</v>
      </c>
      <c r="NM69" s="269"/>
      <c r="NN69" s="305"/>
      <c r="NO69" s="305">
        <f t="shared" si="73"/>
        <v>0</v>
      </c>
      <c r="NP69" s="305">
        <f t="shared" si="74"/>
        <v>0</v>
      </c>
      <c r="NQ69" s="305">
        <v>5</v>
      </c>
      <c r="NR69" s="305"/>
      <c r="NS69" s="71">
        <v>1</v>
      </c>
      <c r="NT69" s="71"/>
      <c r="NU69" s="71">
        <v>0.3</v>
      </c>
      <c r="NV69" s="71"/>
      <c r="NW69" s="71">
        <v>7.3</v>
      </c>
      <c r="NX69" s="71"/>
      <c r="NY69" s="71">
        <v>3.66</v>
      </c>
      <c r="NZ69" s="71"/>
      <c r="OA69" s="71">
        <v>0</v>
      </c>
      <c r="OB69" s="71"/>
      <c r="OC69" s="71">
        <f t="shared" si="75"/>
        <v>17.259999999999998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0.3</v>
      </c>
      <c r="OJ69" s="71"/>
      <c r="OK69" s="71">
        <v>0</v>
      </c>
      <c r="OL69" s="71"/>
      <c r="OM69" s="71">
        <f t="shared" si="77"/>
        <v>11.600000000000001</v>
      </c>
      <c r="ON69" s="71">
        <f t="shared" si="78"/>
        <v>0</v>
      </c>
      <c r="OO69" s="407">
        <v>2.33</v>
      </c>
      <c r="OP69" s="366"/>
      <c r="OQ69" s="407">
        <v>2.13</v>
      </c>
      <c r="OR69" s="366"/>
      <c r="OS69" s="407">
        <v>2.33</v>
      </c>
      <c r="OT69" s="366"/>
      <c r="OU69" s="305">
        <f t="shared" si="101"/>
        <v>4.46</v>
      </c>
      <c r="OV69" s="305">
        <f t="shared" si="80"/>
        <v>0</v>
      </c>
      <c r="OW69" s="305"/>
      <c r="OX69" s="305"/>
      <c r="OY69" s="305">
        <f t="shared" si="96"/>
        <v>0</v>
      </c>
      <c r="OZ69" s="305">
        <f t="shared" si="97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8"/>
      <c r="L70" s="298"/>
      <c r="M70" s="67"/>
      <c r="N70" s="67"/>
      <c r="O70" s="71"/>
      <c r="P70" s="67"/>
      <c r="Q70" s="106"/>
      <c r="R70" s="67"/>
      <c r="S70" s="298"/>
      <c r="T70" s="298"/>
      <c r="U70" s="67"/>
      <c r="V70" s="67"/>
      <c r="W70" s="67">
        <f t="shared" si="14"/>
        <v>0</v>
      </c>
      <c r="X70" s="74">
        <f t="shared" si="15"/>
        <v>0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49">
        <v>80</v>
      </c>
      <c r="AL70" s="350">
        <v>24</v>
      </c>
      <c r="AM70" s="85"/>
      <c r="AN70" s="85"/>
      <c r="AO70" s="338"/>
      <c r="AP70" s="338"/>
      <c r="AQ70" s="338"/>
      <c r="AR70" s="338"/>
      <c r="AS70" s="338"/>
      <c r="AT70" s="338"/>
      <c r="AU70" s="71">
        <f t="shared" si="85"/>
        <v>80</v>
      </c>
      <c r="AV70" s="71">
        <f t="shared" si="86"/>
        <v>24</v>
      </c>
      <c r="AW70" s="67">
        <v>2</v>
      </c>
      <c r="AX70" s="67">
        <v>0.85</v>
      </c>
      <c r="AY70" s="321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67"/>
      <c r="BF70" s="67"/>
      <c r="BG70" s="363"/>
      <c r="BH70" s="364"/>
      <c r="BI70" s="363"/>
      <c r="BJ70" s="364"/>
      <c r="BK70" s="269"/>
      <c r="BL70" s="67"/>
      <c r="BM70" s="67"/>
      <c r="BN70" s="67"/>
      <c r="BO70" s="67"/>
      <c r="BP70" s="67"/>
      <c r="BQ70" s="67"/>
      <c r="BR70" s="67"/>
      <c r="BS70" s="29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>
        <v>6.18</v>
      </c>
      <c r="CH70" s="262">
        <v>2</v>
      </c>
      <c r="CI70" s="298">
        <v>20.6</v>
      </c>
      <c r="CJ70" s="262">
        <v>6</v>
      </c>
      <c r="CK70" s="269">
        <v>6</v>
      </c>
      <c r="CL70" s="269">
        <v>2</v>
      </c>
      <c r="CM70" s="298">
        <v>14.42</v>
      </c>
      <c r="CN70" s="269">
        <v>4.5</v>
      </c>
      <c r="CO70" s="67">
        <f t="shared" si="21"/>
        <v>47.2</v>
      </c>
      <c r="CP70" s="67">
        <f t="shared" si="22"/>
        <v>14.5</v>
      </c>
      <c r="CQ70" s="301">
        <v>247.40600000000001</v>
      </c>
      <c r="CR70" s="301"/>
      <c r="CS70" s="301"/>
      <c r="CT70" s="81"/>
      <c r="CU70" s="355">
        <v>18.556701030927837</v>
      </c>
      <c r="CV70" s="305"/>
      <c r="CW70" s="301">
        <v>63.814432989690722</v>
      </c>
      <c r="CX70" s="81"/>
      <c r="CY70" s="81"/>
      <c r="CZ70" s="81"/>
      <c r="DA70" s="313">
        <f t="shared" si="98"/>
        <v>329.77713402061858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41.1</v>
      </c>
      <c r="DL70" s="346">
        <v>13.7</v>
      </c>
      <c r="DM70" s="371">
        <v>41.1</v>
      </c>
      <c r="DN70" s="371">
        <v>13.7</v>
      </c>
      <c r="DO70" s="346">
        <v>39.869999999999997</v>
      </c>
      <c r="DP70" s="346">
        <v>13.29</v>
      </c>
      <c r="DQ70" s="265"/>
      <c r="DR70" s="265"/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39.17</v>
      </c>
      <c r="EH70" s="322">
        <v>9.7925000000000004</v>
      </c>
      <c r="EI70" s="87">
        <v>51.55</v>
      </c>
      <c r="EJ70" s="87">
        <v>12.887499999999999</v>
      </c>
      <c r="EK70" s="74">
        <v>128.87</v>
      </c>
      <c r="EL70" s="87">
        <v>32.217500000000001</v>
      </c>
      <c r="EM70" s="314">
        <v>103.09</v>
      </c>
      <c r="EN70" s="314">
        <v>25.772500000000001</v>
      </c>
      <c r="EO70" s="314">
        <v>103.09278350515464</v>
      </c>
      <c r="EP70" s="314">
        <v>25.773195876288661</v>
      </c>
      <c r="EQ70" s="67">
        <f t="shared" si="28"/>
        <v>425.77278350515462</v>
      </c>
      <c r="ER70" s="67">
        <f t="shared" si="99"/>
        <v>54.897500000000001</v>
      </c>
      <c r="ES70" s="305"/>
      <c r="ET70" s="30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4">
        <v>21</v>
      </c>
      <c r="FB70" s="269">
        <v>0</v>
      </c>
      <c r="FC70" s="106">
        <v>0</v>
      </c>
      <c r="FD70" s="269">
        <v>0</v>
      </c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597">
        <v>370</v>
      </c>
      <c r="HR70" s="67"/>
      <c r="HS70" s="298">
        <v>400</v>
      </c>
      <c r="HT70" s="67"/>
      <c r="HU70" s="67">
        <f t="shared" si="38"/>
        <v>370</v>
      </c>
      <c r="HV70" s="67">
        <f t="shared" si="39"/>
        <v>0</v>
      </c>
      <c r="HW70" s="67"/>
      <c r="HX70" s="67"/>
      <c r="HY70" s="316">
        <v>6</v>
      </c>
      <c r="HZ70" s="316">
        <v>1.5</v>
      </c>
      <c r="IA70" s="89"/>
      <c r="IB70" s="87">
        <v>0</v>
      </c>
      <c r="IC70" s="305">
        <v>8</v>
      </c>
      <c r="ID70" s="269">
        <v>2</v>
      </c>
      <c r="IE70" s="89"/>
      <c r="IF70" s="89"/>
      <c r="IG70" s="67">
        <f t="shared" si="40"/>
        <v>14</v>
      </c>
      <c r="IH70" s="67">
        <f t="shared" si="41"/>
        <v>3.5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/>
      <c r="JB70" s="67"/>
      <c r="JC70" s="67"/>
      <c r="JD70" s="67"/>
      <c r="JE70" s="347">
        <v>10.31</v>
      </c>
      <c r="JF70" s="347">
        <v>0</v>
      </c>
      <c r="JG70" s="67">
        <f t="shared" si="42"/>
        <v>10.31</v>
      </c>
      <c r="JH70" s="67">
        <f t="shared" si="43"/>
        <v>0</v>
      </c>
      <c r="JI70" s="269">
        <v>0</v>
      </c>
      <c r="JJ70" s="269">
        <v>0</v>
      </c>
      <c r="JK70" s="269">
        <v>6.4663000000000004</v>
      </c>
      <c r="JL70" s="269">
        <v>1</v>
      </c>
      <c r="JM70" s="308"/>
      <c r="JN70" s="269"/>
      <c r="JO70" s="298"/>
      <c r="JP70" s="269"/>
      <c r="JQ70" s="298">
        <v>47.42</v>
      </c>
      <c r="JR70" s="269">
        <v>10</v>
      </c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11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8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312">
        <v>25</v>
      </c>
      <c r="LL70" s="596">
        <v>0</v>
      </c>
      <c r="LM70" s="600">
        <v>3.4</v>
      </c>
      <c r="LN70" s="601">
        <v>0</v>
      </c>
      <c r="LO70" s="600">
        <v>1.3</v>
      </c>
      <c r="LP70" s="369">
        <v>0</v>
      </c>
      <c r="LQ70" s="130"/>
      <c r="LR70" s="106"/>
      <c r="LS70" s="71"/>
      <c r="LT70" s="106"/>
      <c r="LU70" s="71">
        <f t="shared" si="100"/>
        <v>29.7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70">
        <v>13.799999999999999</v>
      </c>
      <c r="MN70" s="370">
        <v>0</v>
      </c>
      <c r="MO70" s="370">
        <v>9.2000000000000011</v>
      </c>
      <c r="MP70" s="370">
        <v>0</v>
      </c>
      <c r="MQ70" s="71">
        <f t="shared" si="61"/>
        <v>23</v>
      </c>
      <c r="MR70" s="71">
        <f t="shared" si="62"/>
        <v>0</v>
      </c>
      <c r="MS70" s="71">
        <v>13.5</v>
      </c>
      <c r="MT70" s="71">
        <v>4.7</v>
      </c>
      <c r="MU70" s="71">
        <f t="shared" si="63"/>
        <v>13.5</v>
      </c>
      <c r="MV70" s="71">
        <f t="shared" si="64"/>
        <v>4.7</v>
      </c>
      <c r="MW70" s="71"/>
      <c r="MX70" s="71"/>
      <c r="MY70" s="71">
        <f t="shared" si="65"/>
        <v>0</v>
      </c>
      <c r="MZ70" s="71">
        <f t="shared" si="66"/>
        <v>0</v>
      </c>
      <c r="NA70" s="305"/>
      <c r="NB70" s="344"/>
      <c r="NC70" s="71">
        <f t="shared" si="67"/>
        <v>0</v>
      </c>
      <c r="ND70" s="71">
        <f t="shared" si="68"/>
        <v>0</v>
      </c>
      <c r="NE70" s="305"/>
      <c r="NF70" s="305"/>
      <c r="NG70" s="305">
        <f t="shared" si="69"/>
        <v>0</v>
      </c>
      <c r="NH70" s="305">
        <f t="shared" si="70"/>
        <v>0</v>
      </c>
      <c r="NI70" s="305"/>
      <c r="NJ70" s="305"/>
      <c r="NK70" s="305">
        <f t="shared" si="71"/>
        <v>0</v>
      </c>
      <c r="NL70" s="305">
        <f t="shared" si="72"/>
        <v>0</v>
      </c>
      <c r="NM70" s="269"/>
      <c r="NN70" s="305"/>
      <c r="NO70" s="305">
        <f t="shared" si="73"/>
        <v>0</v>
      </c>
      <c r="NP70" s="305">
        <f t="shared" si="74"/>
        <v>0</v>
      </c>
      <c r="NQ70" s="305">
        <v>5</v>
      </c>
      <c r="NR70" s="305"/>
      <c r="NS70" s="71">
        <v>1</v>
      </c>
      <c r="NT70" s="71"/>
      <c r="NU70" s="71">
        <v>0.3</v>
      </c>
      <c r="NV70" s="71"/>
      <c r="NW70" s="71">
        <v>7.3</v>
      </c>
      <c r="NX70" s="71"/>
      <c r="NY70" s="71">
        <v>3.66</v>
      </c>
      <c r="NZ70" s="71"/>
      <c r="OA70" s="71">
        <v>0</v>
      </c>
      <c r="OB70" s="71"/>
      <c r="OC70" s="71">
        <f t="shared" si="75"/>
        <v>17.259999999999998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0.72</v>
      </c>
      <c r="OJ70" s="71"/>
      <c r="OK70" s="71">
        <v>0</v>
      </c>
      <c r="OL70" s="71"/>
      <c r="OM70" s="71">
        <f t="shared" si="77"/>
        <v>12.020000000000001</v>
      </c>
      <c r="ON70" s="71">
        <f t="shared" si="78"/>
        <v>0</v>
      </c>
      <c r="OO70" s="407">
        <v>2.2000000000000002</v>
      </c>
      <c r="OP70" s="366"/>
      <c r="OQ70" s="407">
        <v>2.0099999999999998</v>
      </c>
      <c r="OR70" s="366"/>
      <c r="OS70" s="407">
        <v>2.2000000000000002</v>
      </c>
      <c r="OT70" s="366"/>
      <c r="OU70" s="305">
        <f t="shared" si="101"/>
        <v>4.21</v>
      </c>
      <c r="OV70" s="305">
        <f t="shared" si="80"/>
        <v>0</v>
      </c>
      <c r="OW70" s="305"/>
      <c r="OX70" s="305"/>
      <c r="OY70" s="305">
        <f t="shared" si="96"/>
        <v>0</v>
      </c>
      <c r="OZ70" s="305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/>
      <c r="N71" s="67"/>
      <c r="O71" s="71"/>
      <c r="P71" s="67"/>
      <c r="Q71" s="114"/>
      <c r="R71" s="74"/>
      <c r="S71" s="263"/>
      <c r="T71" s="263"/>
      <c r="U71" s="74"/>
      <c r="V71" s="74"/>
      <c r="W71" s="74">
        <f t="shared" si="14"/>
        <v>0</v>
      </c>
      <c r="X71" s="74">
        <f t="shared" si="15"/>
        <v>0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49">
        <v>80</v>
      </c>
      <c r="AL71" s="350">
        <v>24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80</v>
      </c>
      <c r="AV71" s="70">
        <f t="shared" si="86"/>
        <v>24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74"/>
      <c r="BF71" s="74"/>
      <c r="BG71" s="357"/>
      <c r="BH71" s="358"/>
      <c r="BI71" s="357"/>
      <c r="BJ71" s="358"/>
      <c r="BK71" s="264"/>
      <c r="BL71" s="74"/>
      <c r="BM71" s="74"/>
      <c r="BN71" s="74"/>
      <c r="BO71" s="74"/>
      <c r="BP71" s="74"/>
      <c r="BQ71" s="74"/>
      <c r="BR71" s="74"/>
      <c r="BS71" s="263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>
        <v>6.18</v>
      </c>
      <c r="CH71" s="262">
        <v>2</v>
      </c>
      <c r="CI71" s="298">
        <v>20.6</v>
      </c>
      <c r="CJ71" s="262">
        <v>6</v>
      </c>
      <c r="CK71" s="269">
        <v>6</v>
      </c>
      <c r="CL71" s="269">
        <v>2</v>
      </c>
      <c r="CM71" s="298">
        <v>14.42</v>
      </c>
      <c r="CN71" s="269">
        <v>4.5</v>
      </c>
      <c r="CO71" s="74">
        <f t="shared" si="21"/>
        <v>47.2</v>
      </c>
      <c r="CP71" s="74">
        <f t="shared" si="22"/>
        <v>14.5</v>
      </c>
      <c r="CQ71" s="300">
        <v>247.40600000000001</v>
      </c>
      <c r="CR71" s="300"/>
      <c r="CS71" s="300"/>
      <c r="CT71" s="274"/>
      <c r="CU71" s="355">
        <v>18.556701030927837</v>
      </c>
      <c r="CV71" s="172"/>
      <c r="CW71" s="301">
        <v>63.814432989690722</v>
      </c>
      <c r="CX71" s="274"/>
      <c r="CY71" s="274"/>
      <c r="CZ71" s="274"/>
      <c r="DA71" s="278">
        <f t="shared" si="98"/>
        <v>329.77713402061858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41.1</v>
      </c>
      <c r="DL71" s="345">
        <v>13.7</v>
      </c>
      <c r="DM71" s="371">
        <v>41.1</v>
      </c>
      <c r="DN71" s="371">
        <v>13.7</v>
      </c>
      <c r="DO71" s="345">
        <v>39.869999999999997</v>
      </c>
      <c r="DP71" s="345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39.17</v>
      </c>
      <c r="EH71" s="383">
        <v>9.7925000000000004</v>
      </c>
      <c r="EI71" s="87">
        <v>51.55</v>
      </c>
      <c r="EJ71" s="87">
        <v>12.887499999999999</v>
      </c>
      <c r="EK71" s="74">
        <v>128.87</v>
      </c>
      <c r="EL71" s="279">
        <v>32.217500000000001</v>
      </c>
      <c r="EM71" s="267">
        <v>103.09</v>
      </c>
      <c r="EN71" s="267">
        <v>25.772500000000001</v>
      </c>
      <c r="EO71" s="267">
        <v>103.09278350515464</v>
      </c>
      <c r="EP71" s="267">
        <v>25.773195876288661</v>
      </c>
      <c r="EQ71" s="74">
        <f t="shared" si="28"/>
        <v>425.77278350515462</v>
      </c>
      <c r="ER71" s="74">
        <f t="shared" si="99"/>
        <v>54.897500000000001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53">
        <v>21</v>
      </c>
      <c r="FB71" s="268">
        <v>0</v>
      </c>
      <c r="FC71" s="106">
        <v>0</v>
      </c>
      <c r="FD71" s="264">
        <v>0</v>
      </c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597">
        <v>400</v>
      </c>
      <c r="HR71" s="67"/>
      <c r="HS71" s="298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3">
        <v>6</v>
      </c>
      <c r="HZ71" s="303">
        <v>1.5</v>
      </c>
      <c r="IA71" s="89"/>
      <c r="IB71" s="87">
        <v>0</v>
      </c>
      <c r="IC71" s="172">
        <v>8</v>
      </c>
      <c r="ID71" s="269">
        <v>2</v>
      </c>
      <c r="IE71" s="184"/>
      <c r="IF71" s="184"/>
      <c r="IG71" s="74">
        <f t="shared" si="40"/>
        <v>14</v>
      </c>
      <c r="IH71" s="74">
        <f t="shared" si="41"/>
        <v>3.5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/>
      <c r="JB71" s="67"/>
      <c r="JC71" s="67"/>
      <c r="JD71" s="67"/>
      <c r="JE71" s="347">
        <v>10.31</v>
      </c>
      <c r="JF71" s="347">
        <v>0</v>
      </c>
      <c r="JG71" s="74">
        <f t="shared" si="42"/>
        <v>10.31</v>
      </c>
      <c r="JH71" s="74">
        <f t="shared" si="43"/>
        <v>0</v>
      </c>
      <c r="JI71" s="269">
        <v>0</v>
      </c>
      <c r="JJ71" s="269">
        <v>0</v>
      </c>
      <c r="JK71" s="269">
        <v>6.4663000000000004</v>
      </c>
      <c r="JL71" s="269">
        <v>1</v>
      </c>
      <c r="JM71" s="308"/>
      <c r="JN71" s="269"/>
      <c r="JO71" s="298"/>
      <c r="JP71" s="269"/>
      <c r="JQ71" s="298">
        <v>47.42</v>
      </c>
      <c r="JR71" s="269">
        <v>10</v>
      </c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11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312">
        <v>25</v>
      </c>
      <c r="LL71" s="596">
        <v>0</v>
      </c>
      <c r="LM71" s="600">
        <v>3.4</v>
      </c>
      <c r="LN71" s="601">
        <v>0</v>
      </c>
      <c r="LO71" s="600">
        <v>1.3</v>
      </c>
      <c r="LP71" s="369">
        <v>0</v>
      </c>
      <c r="LQ71" s="130"/>
      <c r="LR71" s="106"/>
      <c r="LS71" s="71"/>
      <c r="LT71" s="106"/>
      <c r="LU71" s="70">
        <f t="shared" si="100"/>
        <v>29.7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70">
        <v>12.6</v>
      </c>
      <c r="MN71" s="370">
        <v>0</v>
      </c>
      <c r="MO71" s="370">
        <v>8.4</v>
      </c>
      <c r="MP71" s="370">
        <v>0</v>
      </c>
      <c r="MQ71" s="70">
        <f t="shared" si="61"/>
        <v>21</v>
      </c>
      <c r="MR71" s="70">
        <f t="shared" si="62"/>
        <v>0</v>
      </c>
      <c r="MS71" s="70">
        <v>13.5</v>
      </c>
      <c r="MT71" s="70">
        <v>4.7</v>
      </c>
      <c r="MU71" s="70">
        <f t="shared" si="63"/>
        <v>13.5</v>
      </c>
      <c r="MV71" s="70">
        <f t="shared" si="64"/>
        <v>4.7</v>
      </c>
      <c r="MW71" s="70"/>
      <c r="MX71" s="70"/>
      <c r="MY71" s="70">
        <f t="shared" si="65"/>
        <v>0</v>
      </c>
      <c r="MZ71" s="70">
        <f t="shared" si="66"/>
        <v>0</v>
      </c>
      <c r="NA71" s="305"/>
      <c r="NB71" s="344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172">
        <v>5</v>
      </c>
      <c r="NR71" s="172"/>
      <c r="NS71" s="70">
        <v>1</v>
      </c>
      <c r="NT71" s="70"/>
      <c r="NU71" s="70">
        <v>0.3</v>
      </c>
      <c r="NV71" s="70"/>
      <c r="NW71" s="70">
        <v>6.65</v>
      </c>
      <c r="NX71" s="70"/>
      <c r="NY71" s="70">
        <v>3.33</v>
      </c>
      <c r="NZ71" s="70"/>
      <c r="OA71" s="70">
        <v>0</v>
      </c>
      <c r="OB71" s="70"/>
      <c r="OC71" s="70">
        <f t="shared" si="75"/>
        <v>16.28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0.03</v>
      </c>
      <c r="OJ71" s="70"/>
      <c r="OK71" s="70">
        <v>0</v>
      </c>
      <c r="OL71" s="70"/>
      <c r="OM71" s="70">
        <f t="shared" si="77"/>
        <v>11.33</v>
      </c>
      <c r="ON71" s="70">
        <f t="shared" si="78"/>
        <v>0</v>
      </c>
      <c r="OO71" s="407">
        <v>2.0299999999999998</v>
      </c>
      <c r="OP71" s="270"/>
      <c r="OQ71" s="407">
        <v>1.86</v>
      </c>
      <c r="OR71" s="270"/>
      <c r="OS71" s="407">
        <v>2.0299999999999998</v>
      </c>
      <c r="OT71" s="270"/>
      <c r="OU71" s="172">
        <f t="shared" si="101"/>
        <v>3.8899999999999997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/>
      <c r="N72" s="67"/>
      <c r="O72" s="71"/>
      <c r="P72" s="67"/>
      <c r="Q72" s="114"/>
      <c r="R72" s="74"/>
      <c r="S72" s="263"/>
      <c r="T72" s="263"/>
      <c r="U72" s="74"/>
      <c r="V72" s="74"/>
      <c r="W72" s="74">
        <f t="shared" si="14"/>
        <v>0</v>
      </c>
      <c r="X72" s="74">
        <f t="shared" si="15"/>
        <v>0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49">
        <v>80</v>
      </c>
      <c r="AL72" s="350">
        <v>24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80</v>
      </c>
      <c r="AV72" s="70">
        <f t="shared" si="86"/>
        <v>24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74"/>
      <c r="BF72" s="74"/>
      <c r="BG72" s="357"/>
      <c r="BH72" s="358"/>
      <c r="BI72" s="357"/>
      <c r="BJ72" s="358"/>
      <c r="BK72" s="264"/>
      <c r="BL72" s="74"/>
      <c r="BM72" s="74"/>
      <c r="BN72" s="74"/>
      <c r="BO72" s="74"/>
      <c r="BP72" s="74"/>
      <c r="BQ72" s="74"/>
      <c r="BR72" s="74"/>
      <c r="BS72" s="263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>
        <v>6.18</v>
      </c>
      <c r="CH72" s="262">
        <v>2</v>
      </c>
      <c r="CI72" s="298">
        <v>20.6</v>
      </c>
      <c r="CJ72" s="262">
        <v>6</v>
      </c>
      <c r="CK72" s="269">
        <v>6</v>
      </c>
      <c r="CL72" s="269">
        <v>2</v>
      </c>
      <c r="CM72" s="298">
        <v>14.42</v>
      </c>
      <c r="CN72" s="269">
        <v>4.5</v>
      </c>
      <c r="CO72" s="74">
        <f t="shared" si="21"/>
        <v>47.2</v>
      </c>
      <c r="CP72" s="74">
        <f t="shared" si="22"/>
        <v>14.5</v>
      </c>
      <c r="CQ72" s="300">
        <v>247.40600000000001</v>
      </c>
      <c r="CR72" s="300"/>
      <c r="CS72" s="300"/>
      <c r="CT72" s="274"/>
      <c r="CU72" s="355">
        <v>18.556701030927837</v>
      </c>
      <c r="CV72" s="172"/>
      <c r="CW72" s="301">
        <v>63.814432989690722</v>
      </c>
      <c r="CX72" s="274"/>
      <c r="CY72" s="274"/>
      <c r="CZ72" s="274"/>
      <c r="DA72" s="278">
        <f t="shared" si="98"/>
        <v>329.77713402061858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41.1</v>
      </c>
      <c r="DL72" s="345">
        <v>13.7</v>
      </c>
      <c r="DM72" s="371">
        <v>41.1</v>
      </c>
      <c r="DN72" s="371">
        <v>13.7</v>
      </c>
      <c r="DO72" s="345">
        <v>39.869999999999997</v>
      </c>
      <c r="DP72" s="345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39.17</v>
      </c>
      <c r="EH72" s="383">
        <v>9.7925000000000004</v>
      </c>
      <c r="EI72" s="87">
        <v>51.55</v>
      </c>
      <c r="EJ72" s="87">
        <v>12.887499999999999</v>
      </c>
      <c r="EK72" s="74">
        <v>128.87</v>
      </c>
      <c r="EL72" s="279">
        <v>32.217500000000001</v>
      </c>
      <c r="EM72" s="267">
        <v>103.09</v>
      </c>
      <c r="EN72" s="267">
        <v>25.772500000000001</v>
      </c>
      <c r="EO72" s="267">
        <v>103.09278350515464</v>
      </c>
      <c r="EP72" s="267">
        <v>25.773195876288661</v>
      </c>
      <c r="EQ72" s="74">
        <f t="shared" si="28"/>
        <v>425.77278350515462</v>
      </c>
      <c r="ER72" s="74">
        <f t="shared" si="99"/>
        <v>54.897500000000001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53">
        <v>21</v>
      </c>
      <c r="FB72" s="268">
        <v>0</v>
      </c>
      <c r="FC72" s="106">
        <v>0</v>
      </c>
      <c r="FD72" s="264">
        <v>0</v>
      </c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8">
        <v>400</v>
      </c>
      <c r="HR72" s="67"/>
      <c r="HS72" s="298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3">
        <v>6</v>
      </c>
      <c r="HZ72" s="303">
        <v>1.5</v>
      </c>
      <c r="IA72" s="89"/>
      <c r="IB72" s="87">
        <v>0</v>
      </c>
      <c r="IC72" s="172">
        <v>8</v>
      </c>
      <c r="ID72" s="269">
        <v>2</v>
      </c>
      <c r="IE72" s="184"/>
      <c r="IF72" s="184"/>
      <c r="IG72" s="74">
        <f t="shared" si="40"/>
        <v>14</v>
      </c>
      <c r="IH72" s="74">
        <f t="shared" si="41"/>
        <v>3.5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/>
      <c r="JB72" s="67"/>
      <c r="JC72" s="67"/>
      <c r="JD72" s="67"/>
      <c r="JE72" s="347">
        <v>10.31</v>
      </c>
      <c r="JF72" s="347">
        <v>0</v>
      </c>
      <c r="JG72" s="74">
        <f t="shared" si="42"/>
        <v>10.31</v>
      </c>
      <c r="JH72" s="74">
        <f t="shared" si="43"/>
        <v>0</v>
      </c>
      <c r="JI72" s="269">
        <v>0</v>
      </c>
      <c r="JJ72" s="269">
        <v>0</v>
      </c>
      <c r="JK72" s="269">
        <v>6.4663000000000004</v>
      </c>
      <c r="JL72" s="269">
        <v>1</v>
      </c>
      <c r="JM72" s="308"/>
      <c r="JN72" s="269"/>
      <c r="JO72" s="298"/>
      <c r="JP72" s="269"/>
      <c r="JQ72" s="298">
        <v>47.42</v>
      </c>
      <c r="JR72" s="269">
        <v>10</v>
      </c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312">
        <v>21.14</v>
      </c>
      <c r="LL72" s="596">
        <v>0</v>
      </c>
      <c r="LM72" s="600">
        <v>8.56</v>
      </c>
      <c r="LN72" s="601">
        <v>0</v>
      </c>
      <c r="LO72" s="600">
        <v>0</v>
      </c>
      <c r="LP72" s="369">
        <v>0</v>
      </c>
      <c r="LQ72" s="130"/>
      <c r="LR72" s="106"/>
      <c r="LS72" s="71"/>
      <c r="LT72" s="106"/>
      <c r="LU72" s="70">
        <f t="shared" si="100"/>
        <v>29.700000000000003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70">
        <v>10.799999999999999</v>
      </c>
      <c r="MN72" s="370">
        <v>0</v>
      </c>
      <c r="MO72" s="370">
        <v>7.2</v>
      </c>
      <c r="MP72" s="370">
        <v>0</v>
      </c>
      <c r="MQ72" s="70">
        <f t="shared" si="61"/>
        <v>18</v>
      </c>
      <c r="MR72" s="70">
        <f t="shared" si="62"/>
        <v>0</v>
      </c>
      <c r="MS72" s="70">
        <v>13.5</v>
      </c>
      <c r="MT72" s="70">
        <v>4.7</v>
      </c>
      <c r="MU72" s="70">
        <f t="shared" si="63"/>
        <v>13.5</v>
      </c>
      <c r="MV72" s="70">
        <f t="shared" si="64"/>
        <v>4.7</v>
      </c>
      <c r="MW72" s="70"/>
      <c r="MX72" s="70"/>
      <c r="MY72" s="70">
        <f t="shared" si="65"/>
        <v>0</v>
      </c>
      <c r="MZ72" s="70">
        <f t="shared" si="66"/>
        <v>0</v>
      </c>
      <c r="NA72" s="305"/>
      <c r="NB72" s="344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172">
        <v>5</v>
      </c>
      <c r="NR72" s="172"/>
      <c r="NS72" s="70">
        <v>1</v>
      </c>
      <c r="NT72" s="70"/>
      <c r="NU72" s="70">
        <v>0.3</v>
      </c>
      <c r="NV72" s="70"/>
      <c r="NW72" s="70">
        <v>5.42</v>
      </c>
      <c r="NX72" s="70"/>
      <c r="NY72" s="70">
        <v>2.72</v>
      </c>
      <c r="NZ72" s="70"/>
      <c r="OA72" s="70">
        <v>0</v>
      </c>
      <c r="OB72" s="70"/>
      <c r="OC72" s="70">
        <f t="shared" si="75"/>
        <v>14.44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7"/>
        <v>11.3</v>
      </c>
      <c r="ON72" s="70">
        <f t="shared" si="78"/>
        <v>0</v>
      </c>
      <c r="OO72" s="407">
        <v>1.84</v>
      </c>
      <c r="OP72" s="270"/>
      <c r="OQ72" s="407">
        <v>1.69</v>
      </c>
      <c r="OR72" s="270"/>
      <c r="OS72" s="407">
        <v>1.84</v>
      </c>
      <c r="OT72" s="270"/>
      <c r="OU72" s="172">
        <f t="shared" si="101"/>
        <v>3.5300000000000002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/>
      <c r="N73" s="67"/>
      <c r="O73" s="71"/>
      <c r="P73" s="67"/>
      <c r="Q73" s="114"/>
      <c r="R73" s="74"/>
      <c r="S73" s="263"/>
      <c r="T73" s="263"/>
      <c r="U73" s="74"/>
      <c r="V73" s="74"/>
      <c r="W73" s="74">
        <f t="shared" si="14"/>
        <v>0</v>
      </c>
      <c r="X73" s="74">
        <f t="shared" si="15"/>
        <v>0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49">
        <v>80</v>
      </c>
      <c r="AL73" s="350">
        <v>24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80</v>
      </c>
      <c r="AV73" s="70">
        <f t="shared" si="86"/>
        <v>24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74"/>
      <c r="BF73" s="74"/>
      <c r="BG73" s="357"/>
      <c r="BH73" s="358"/>
      <c r="BI73" s="357"/>
      <c r="BJ73" s="358"/>
      <c r="BK73" s="264"/>
      <c r="BL73" s="74"/>
      <c r="BM73" s="74"/>
      <c r="BN73" s="74"/>
      <c r="BO73" s="74"/>
      <c r="BP73" s="74"/>
      <c r="BQ73" s="74"/>
      <c r="BR73" s="74"/>
      <c r="BS73" s="263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>
        <v>6.18</v>
      </c>
      <c r="CH73" s="262">
        <v>2</v>
      </c>
      <c r="CI73" s="298">
        <v>20.6</v>
      </c>
      <c r="CJ73" s="262">
        <v>6</v>
      </c>
      <c r="CK73" s="269">
        <v>6</v>
      </c>
      <c r="CL73" s="269">
        <v>2</v>
      </c>
      <c r="CM73" s="298">
        <v>14.42</v>
      </c>
      <c r="CN73" s="269">
        <v>4.5</v>
      </c>
      <c r="CO73" s="74">
        <f t="shared" si="21"/>
        <v>47.2</v>
      </c>
      <c r="CP73" s="74">
        <f t="shared" si="22"/>
        <v>14.5</v>
      </c>
      <c r="CQ73" s="300">
        <v>247.40600000000001</v>
      </c>
      <c r="CR73" s="300"/>
      <c r="CS73" s="300"/>
      <c r="CT73" s="274"/>
      <c r="CU73" s="355">
        <v>18.556701030927837</v>
      </c>
      <c r="CV73" s="172"/>
      <c r="CW73" s="301">
        <v>63.814432989690722</v>
      </c>
      <c r="CX73" s="274"/>
      <c r="CY73" s="274"/>
      <c r="CZ73" s="274"/>
      <c r="DA73" s="278">
        <f t="shared" si="98"/>
        <v>329.77713402061858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41.1</v>
      </c>
      <c r="DL73" s="345">
        <v>13.7</v>
      </c>
      <c r="DM73" s="371">
        <v>41.1</v>
      </c>
      <c r="DN73" s="371">
        <v>13.7</v>
      </c>
      <c r="DO73" s="345">
        <v>39.869999999999997</v>
      </c>
      <c r="DP73" s="345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39.17</v>
      </c>
      <c r="EH73" s="383">
        <v>9.7925000000000004</v>
      </c>
      <c r="EI73" s="87">
        <v>51.55</v>
      </c>
      <c r="EJ73" s="87">
        <v>12.887499999999999</v>
      </c>
      <c r="EK73" s="74">
        <v>128.87</v>
      </c>
      <c r="EL73" s="279">
        <v>32.217500000000001</v>
      </c>
      <c r="EM73" s="267">
        <v>103.09</v>
      </c>
      <c r="EN73" s="267">
        <v>25.772500000000001</v>
      </c>
      <c r="EO73" s="267">
        <v>103.09278350515464</v>
      </c>
      <c r="EP73" s="267">
        <v>25.773195876288661</v>
      </c>
      <c r="EQ73" s="74">
        <f t="shared" si="28"/>
        <v>425.77278350515462</v>
      </c>
      <c r="ER73" s="74">
        <f t="shared" si="99"/>
        <v>54.897500000000001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53">
        <v>21</v>
      </c>
      <c r="FB73" s="268">
        <v>0</v>
      </c>
      <c r="FC73" s="106">
        <v>0</v>
      </c>
      <c r="FD73" s="264">
        <v>0</v>
      </c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8">
        <v>400</v>
      </c>
      <c r="HR73" s="67"/>
      <c r="HS73" s="298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3">
        <v>6</v>
      </c>
      <c r="HZ73" s="303">
        <v>1.5</v>
      </c>
      <c r="IA73" s="89"/>
      <c r="IB73" s="87">
        <v>0</v>
      </c>
      <c r="IC73" s="172">
        <v>8</v>
      </c>
      <c r="ID73" s="269">
        <v>2</v>
      </c>
      <c r="IE73" s="184"/>
      <c r="IF73" s="184"/>
      <c r="IG73" s="74">
        <f t="shared" si="40"/>
        <v>14</v>
      </c>
      <c r="IH73" s="74">
        <f t="shared" si="41"/>
        <v>3.5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/>
      <c r="JB73" s="67"/>
      <c r="JC73" s="67"/>
      <c r="JD73" s="67"/>
      <c r="JE73" s="347">
        <v>10.31</v>
      </c>
      <c r="JF73" s="347">
        <v>0</v>
      </c>
      <c r="JG73" s="74">
        <f t="shared" si="42"/>
        <v>10.31</v>
      </c>
      <c r="JH73" s="74">
        <f t="shared" si="43"/>
        <v>0</v>
      </c>
      <c r="JI73" s="269">
        <v>0</v>
      </c>
      <c r="JJ73" s="269">
        <v>0</v>
      </c>
      <c r="JK73" s="269">
        <v>6.4663000000000004</v>
      </c>
      <c r="JL73" s="269">
        <v>1</v>
      </c>
      <c r="JM73" s="308"/>
      <c r="JN73" s="269"/>
      <c r="JO73" s="298"/>
      <c r="JP73" s="269"/>
      <c r="JQ73" s="298">
        <v>47.42</v>
      </c>
      <c r="JR73" s="269">
        <v>10</v>
      </c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312">
        <v>15.99</v>
      </c>
      <c r="LL73" s="596">
        <v>0</v>
      </c>
      <c r="LM73" s="600">
        <v>13.71</v>
      </c>
      <c r="LN73" s="601">
        <v>0</v>
      </c>
      <c r="LO73" s="600">
        <v>0</v>
      </c>
      <c r="LP73" s="369">
        <v>0</v>
      </c>
      <c r="LQ73" s="130"/>
      <c r="LR73" s="106"/>
      <c r="LS73" s="71"/>
      <c r="LT73" s="106"/>
      <c r="LU73" s="70">
        <f t="shared" si="100"/>
        <v>29.700000000000003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70">
        <v>9</v>
      </c>
      <c r="MN73" s="370">
        <v>0</v>
      </c>
      <c r="MO73" s="370">
        <v>6</v>
      </c>
      <c r="MP73" s="370">
        <v>0</v>
      </c>
      <c r="MQ73" s="70">
        <f t="shared" si="61"/>
        <v>15</v>
      </c>
      <c r="MR73" s="70">
        <f t="shared" si="62"/>
        <v>0</v>
      </c>
      <c r="MS73" s="70">
        <v>13.5</v>
      </c>
      <c r="MT73" s="70">
        <v>4.7</v>
      </c>
      <c r="MU73" s="70">
        <f t="shared" si="63"/>
        <v>13.5</v>
      </c>
      <c r="MV73" s="70">
        <f t="shared" si="64"/>
        <v>4.7</v>
      </c>
      <c r="MW73" s="70"/>
      <c r="MX73" s="70"/>
      <c r="MY73" s="70">
        <f t="shared" si="65"/>
        <v>0</v>
      </c>
      <c r="MZ73" s="70">
        <f t="shared" si="66"/>
        <v>0</v>
      </c>
      <c r="NA73" s="305"/>
      <c r="NB73" s="344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172">
        <v>5</v>
      </c>
      <c r="NR73" s="172"/>
      <c r="NS73" s="70">
        <v>1</v>
      </c>
      <c r="NT73" s="70"/>
      <c r="NU73" s="70">
        <v>0.3</v>
      </c>
      <c r="NV73" s="70"/>
      <c r="NW73" s="70">
        <v>5.0599999999999996</v>
      </c>
      <c r="NX73" s="70"/>
      <c r="NY73" s="70">
        <v>2.5299999999999998</v>
      </c>
      <c r="NZ73" s="70"/>
      <c r="OA73" s="70">
        <v>0</v>
      </c>
      <c r="OB73" s="70"/>
      <c r="OC73" s="70">
        <f t="shared" si="75"/>
        <v>13.889999999999999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0.01</v>
      </c>
      <c r="OJ73" s="70"/>
      <c r="OK73" s="70">
        <v>0</v>
      </c>
      <c r="OL73" s="70"/>
      <c r="OM73" s="70">
        <f t="shared" si="77"/>
        <v>11.31</v>
      </c>
      <c r="ON73" s="70">
        <f t="shared" si="78"/>
        <v>0</v>
      </c>
      <c r="OO73" s="407">
        <v>1.62</v>
      </c>
      <c r="OP73" s="270"/>
      <c r="OQ73" s="407">
        <v>1.48</v>
      </c>
      <c r="OR73" s="270"/>
      <c r="OS73" s="407">
        <v>1.62</v>
      </c>
      <c r="OT73" s="270"/>
      <c r="OU73" s="172">
        <f t="shared" si="101"/>
        <v>3.1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/>
      <c r="N74" s="67"/>
      <c r="O74" s="71"/>
      <c r="P74" s="67"/>
      <c r="Q74" s="114"/>
      <c r="R74" s="74"/>
      <c r="S74" s="263"/>
      <c r="T74" s="263"/>
      <c r="U74" s="74"/>
      <c r="V74" s="74"/>
      <c r="W74" s="74">
        <f t="shared" si="14"/>
        <v>0</v>
      </c>
      <c r="X74" s="74">
        <f t="shared" si="15"/>
        <v>0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49">
        <v>80</v>
      </c>
      <c r="AL74" s="350">
        <v>24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80</v>
      </c>
      <c r="AV74" s="70">
        <f t="shared" si="86"/>
        <v>24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74"/>
      <c r="BF74" s="74"/>
      <c r="BG74" s="357"/>
      <c r="BH74" s="358"/>
      <c r="BI74" s="357"/>
      <c r="BJ74" s="358"/>
      <c r="BK74" s="264"/>
      <c r="BL74" s="74"/>
      <c r="BM74" s="74"/>
      <c r="BN74" s="74"/>
      <c r="BO74" s="74"/>
      <c r="BP74" s="74"/>
      <c r="BQ74" s="74"/>
      <c r="BR74" s="74"/>
      <c r="BS74" s="263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>
        <v>6.18</v>
      </c>
      <c r="CH74" s="262">
        <v>2</v>
      </c>
      <c r="CI74" s="298">
        <v>20.6</v>
      </c>
      <c r="CJ74" s="262">
        <v>6</v>
      </c>
      <c r="CK74" s="269">
        <v>6</v>
      </c>
      <c r="CL74" s="269">
        <v>2</v>
      </c>
      <c r="CM74" s="298">
        <v>14.42</v>
      </c>
      <c r="CN74" s="269">
        <v>4.5</v>
      </c>
      <c r="CO74" s="74">
        <f t="shared" si="21"/>
        <v>47.2</v>
      </c>
      <c r="CP74" s="74">
        <f t="shared" si="22"/>
        <v>14.5</v>
      </c>
      <c r="CQ74" s="300">
        <v>247.40600000000001</v>
      </c>
      <c r="CR74" s="300"/>
      <c r="CS74" s="300"/>
      <c r="CT74" s="274"/>
      <c r="CU74" s="355">
        <v>18.556701030927837</v>
      </c>
      <c r="CV74" s="172"/>
      <c r="CW74" s="301">
        <v>63.814432989690722</v>
      </c>
      <c r="CX74" s="274"/>
      <c r="CY74" s="274"/>
      <c r="CZ74" s="274"/>
      <c r="DA74" s="278">
        <f t="shared" si="98"/>
        <v>329.77713402061858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41.1</v>
      </c>
      <c r="DL74" s="345">
        <v>13.7</v>
      </c>
      <c r="DM74" s="371">
        <v>41.1</v>
      </c>
      <c r="DN74" s="371">
        <v>13.7</v>
      </c>
      <c r="DO74" s="345">
        <v>39.869999999999997</v>
      </c>
      <c r="DP74" s="345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39.17</v>
      </c>
      <c r="EH74" s="383">
        <v>9.7925000000000004</v>
      </c>
      <c r="EI74" s="87">
        <v>51.55</v>
      </c>
      <c r="EJ74" s="87">
        <v>12.887499999999999</v>
      </c>
      <c r="EK74" s="74">
        <v>128.87</v>
      </c>
      <c r="EL74" s="279">
        <v>32.217500000000001</v>
      </c>
      <c r="EM74" s="267">
        <v>103.09</v>
      </c>
      <c r="EN74" s="267">
        <v>25.772500000000001</v>
      </c>
      <c r="EO74" s="267">
        <v>103.09278350515464</v>
      </c>
      <c r="EP74" s="267">
        <v>25.773195876288661</v>
      </c>
      <c r="EQ74" s="74">
        <f t="shared" si="28"/>
        <v>425.77278350515462</v>
      </c>
      <c r="ER74" s="74">
        <f t="shared" si="99"/>
        <v>54.897500000000001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53">
        <v>21</v>
      </c>
      <c r="FB74" s="268">
        <v>0</v>
      </c>
      <c r="FC74" s="106">
        <v>0</v>
      </c>
      <c r="FD74" s="264">
        <v>0</v>
      </c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8">
        <v>400</v>
      </c>
      <c r="HR74" s="67"/>
      <c r="HS74" s="298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3">
        <v>6</v>
      </c>
      <c r="HZ74" s="303">
        <v>1.5</v>
      </c>
      <c r="IA74" s="89"/>
      <c r="IB74" s="87">
        <v>0</v>
      </c>
      <c r="IC74" s="172">
        <v>8</v>
      </c>
      <c r="ID74" s="269">
        <v>2</v>
      </c>
      <c r="IE74" s="184"/>
      <c r="IF74" s="184"/>
      <c r="IG74" s="74">
        <f t="shared" si="40"/>
        <v>14</v>
      </c>
      <c r="IH74" s="74">
        <f t="shared" si="41"/>
        <v>3.5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/>
      <c r="JB74" s="67"/>
      <c r="JC74" s="67"/>
      <c r="JD74" s="67"/>
      <c r="JE74" s="347">
        <v>10.31</v>
      </c>
      <c r="JF74" s="347">
        <v>0</v>
      </c>
      <c r="JG74" s="74">
        <f t="shared" si="42"/>
        <v>10.31</v>
      </c>
      <c r="JH74" s="74">
        <f t="shared" si="43"/>
        <v>0</v>
      </c>
      <c r="JI74" s="269">
        <v>0</v>
      </c>
      <c r="JJ74" s="269">
        <v>0</v>
      </c>
      <c r="JK74" s="269">
        <v>6.4663000000000004</v>
      </c>
      <c r="JL74" s="269">
        <v>1</v>
      </c>
      <c r="JM74" s="308"/>
      <c r="JN74" s="269"/>
      <c r="JO74" s="298"/>
      <c r="JP74" s="269"/>
      <c r="JQ74" s="298">
        <v>47.42</v>
      </c>
      <c r="JR74" s="269">
        <v>10</v>
      </c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312">
        <v>10.83</v>
      </c>
      <c r="LL74" s="596">
        <v>0</v>
      </c>
      <c r="LM74" s="600">
        <v>18.87</v>
      </c>
      <c r="LN74" s="601">
        <v>0</v>
      </c>
      <c r="LO74" s="600">
        <v>0</v>
      </c>
      <c r="LP74" s="369">
        <v>0</v>
      </c>
      <c r="LQ74" s="130"/>
      <c r="LR74" s="106"/>
      <c r="LS74" s="71"/>
      <c r="LT74" s="106"/>
      <c r="LU74" s="70">
        <f t="shared" si="100"/>
        <v>29.700000000000003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70">
        <v>7.8</v>
      </c>
      <c r="MN74" s="370">
        <v>0</v>
      </c>
      <c r="MO74" s="370">
        <v>5.2</v>
      </c>
      <c r="MP74" s="370">
        <v>0</v>
      </c>
      <c r="MQ74" s="70">
        <f t="shared" si="61"/>
        <v>13</v>
      </c>
      <c r="MR74" s="70">
        <f t="shared" si="62"/>
        <v>0</v>
      </c>
      <c r="MS74" s="70">
        <v>13.5</v>
      </c>
      <c r="MT74" s="70">
        <v>4.7</v>
      </c>
      <c r="MU74" s="70">
        <f t="shared" si="63"/>
        <v>13.5</v>
      </c>
      <c r="MV74" s="70">
        <f t="shared" si="64"/>
        <v>4.7</v>
      </c>
      <c r="MW74" s="70"/>
      <c r="MX74" s="70"/>
      <c r="MY74" s="70">
        <f t="shared" si="65"/>
        <v>0</v>
      </c>
      <c r="MZ74" s="70">
        <f t="shared" si="66"/>
        <v>0</v>
      </c>
      <c r="NA74" s="305"/>
      <c r="NB74" s="344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172">
        <v>5</v>
      </c>
      <c r="NR74" s="172"/>
      <c r="NS74" s="70">
        <v>1</v>
      </c>
      <c r="NT74" s="70"/>
      <c r="NU74" s="70">
        <v>0.3</v>
      </c>
      <c r="NV74" s="70"/>
      <c r="NW74" s="70">
        <v>3.07</v>
      </c>
      <c r="NX74" s="70"/>
      <c r="NY74" s="70">
        <v>1.54</v>
      </c>
      <c r="NZ74" s="70"/>
      <c r="OA74" s="70">
        <v>0</v>
      </c>
      <c r="OB74" s="70"/>
      <c r="OC74" s="70">
        <f t="shared" si="75"/>
        <v>10.91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0.02</v>
      </c>
      <c r="OJ74" s="70"/>
      <c r="OK74" s="70">
        <v>0</v>
      </c>
      <c r="OL74" s="70"/>
      <c r="OM74" s="70">
        <f t="shared" si="77"/>
        <v>11.32</v>
      </c>
      <c r="ON74" s="70">
        <f t="shared" si="78"/>
        <v>0</v>
      </c>
      <c r="OO74" s="407">
        <v>1.41</v>
      </c>
      <c r="OP74" s="270"/>
      <c r="OQ74" s="407">
        <v>1.29</v>
      </c>
      <c r="OR74" s="270"/>
      <c r="OS74" s="407">
        <v>1.41</v>
      </c>
      <c r="OT74" s="270"/>
      <c r="OU74" s="172">
        <f t="shared" si="101"/>
        <v>2.7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s="90" customFormat="1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/>
      <c r="N75" s="67"/>
      <c r="O75" s="71"/>
      <c r="P75" s="67"/>
      <c r="Q75" s="114"/>
      <c r="R75" s="74"/>
      <c r="S75" s="263"/>
      <c r="T75" s="263"/>
      <c r="U75" s="74"/>
      <c r="V75" s="74"/>
      <c r="W75" s="74">
        <f t="shared" si="14"/>
        <v>0</v>
      </c>
      <c r="X75" s="74">
        <f t="shared" si="15"/>
        <v>0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49">
        <v>95</v>
      </c>
      <c r="AL75" s="350">
        <v>28.5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95</v>
      </c>
      <c r="AV75" s="70">
        <f t="shared" ref="AV75:AV106" si="105">AF75+AH75+AJ75+AL75+AN75+AP75+AR75+AT75</f>
        <v>28.5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57"/>
      <c r="BH75" s="358"/>
      <c r="BI75" s="357"/>
      <c r="BJ75" s="358"/>
      <c r="BK75" s="264"/>
      <c r="BL75" s="74"/>
      <c r="BM75" s="74"/>
      <c r="BN75" s="74"/>
      <c r="BO75" s="74"/>
      <c r="BP75" s="74"/>
      <c r="BQ75" s="74"/>
      <c r="BR75" s="74"/>
      <c r="BS75" s="263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>
        <v>6.18</v>
      </c>
      <c r="CH75" s="262">
        <v>2</v>
      </c>
      <c r="CI75" s="298">
        <v>20.6</v>
      </c>
      <c r="CJ75" s="262">
        <v>6</v>
      </c>
      <c r="CK75" s="269">
        <v>6</v>
      </c>
      <c r="CL75" s="269">
        <v>2</v>
      </c>
      <c r="CM75" s="298">
        <v>14.42</v>
      </c>
      <c r="CN75" s="269">
        <v>4.5</v>
      </c>
      <c r="CO75" s="74">
        <f t="shared" si="21"/>
        <v>47.2</v>
      </c>
      <c r="CP75" s="74">
        <f t="shared" si="22"/>
        <v>14.5</v>
      </c>
      <c r="CQ75" s="300">
        <v>247.40600000000001</v>
      </c>
      <c r="CR75" s="300"/>
      <c r="CS75" s="300"/>
      <c r="CT75" s="274"/>
      <c r="CU75" s="355">
        <v>18.556701030927837</v>
      </c>
      <c r="CV75" s="172"/>
      <c r="CW75" s="301">
        <v>63.814432989690722</v>
      </c>
      <c r="CX75" s="274"/>
      <c r="CY75" s="274"/>
      <c r="CZ75" s="274"/>
      <c r="DA75" s="278">
        <f t="shared" si="98"/>
        <v>329.77713402061858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41.1</v>
      </c>
      <c r="DL75" s="345">
        <v>13.7</v>
      </c>
      <c r="DM75" s="371">
        <v>41.1</v>
      </c>
      <c r="DN75" s="371">
        <v>13.7</v>
      </c>
      <c r="DO75" s="345">
        <v>39.869999999999997</v>
      </c>
      <c r="DP75" s="345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39.17</v>
      </c>
      <c r="EH75" s="383">
        <v>9.7925000000000004</v>
      </c>
      <c r="EI75" s="87">
        <v>51.55</v>
      </c>
      <c r="EJ75" s="87">
        <v>12.887499999999999</v>
      </c>
      <c r="EK75" s="74">
        <v>128.87</v>
      </c>
      <c r="EL75" s="279">
        <v>32.217500000000001</v>
      </c>
      <c r="EM75" s="267">
        <v>103.09</v>
      </c>
      <c r="EN75" s="267">
        <v>25.772500000000001</v>
      </c>
      <c r="EO75" s="267">
        <v>103.09278350515464</v>
      </c>
      <c r="EP75" s="267">
        <v>25.773195876288661</v>
      </c>
      <c r="EQ75" s="74">
        <f t="shared" si="28"/>
        <v>425.77278350515462</v>
      </c>
      <c r="ER75" s="74">
        <f t="shared" si="99"/>
        <v>54.897500000000001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53">
        <v>21</v>
      </c>
      <c r="FB75" s="268">
        <v>0</v>
      </c>
      <c r="FC75" s="106">
        <v>22</v>
      </c>
      <c r="FD75" s="264">
        <v>0</v>
      </c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8">
        <v>400</v>
      </c>
      <c r="HR75" s="67"/>
      <c r="HS75" s="298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3">
        <v>6</v>
      </c>
      <c r="HZ75" s="303">
        <v>1.5</v>
      </c>
      <c r="IA75" s="89"/>
      <c r="IB75" s="87">
        <v>0</v>
      </c>
      <c r="IC75" s="172">
        <v>8</v>
      </c>
      <c r="ID75" s="269">
        <v>2</v>
      </c>
      <c r="IE75" s="184"/>
      <c r="IF75" s="184"/>
      <c r="IG75" s="74">
        <f t="shared" si="40"/>
        <v>14</v>
      </c>
      <c r="IH75" s="74">
        <f t="shared" si="41"/>
        <v>3.5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/>
      <c r="JB75" s="67"/>
      <c r="JC75" s="67"/>
      <c r="JD75" s="67"/>
      <c r="JE75" s="347">
        <v>10.31</v>
      </c>
      <c r="JF75" s="347">
        <v>0</v>
      </c>
      <c r="JG75" s="74">
        <f t="shared" si="42"/>
        <v>10.31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/>
      <c r="JP75" s="269"/>
      <c r="JQ75" s="298">
        <v>47.42</v>
      </c>
      <c r="JR75" s="269">
        <v>10</v>
      </c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15.83</v>
      </c>
      <c r="LL75" s="269">
        <v>0</v>
      </c>
      <c r="LM75" s="75">
        <v>24.02</v>
      </c>
      <c r="LN75" s="367">
        <v>0</v>
      </c>
      <c r="LO75" s="75">
        <v>0</v>
      </c>
      <c r="LP75" s="369">
        <v>0</v>
      </c>
      <c r="LQ75" s="130"/>
      <c r="LR75" s="106"/>
      <c r="LS75" s="71"/>
      <c r="LT75" s="106"/>
      <c r="LU75" s="70">
        <f t="shared" si="100"/>
        <v>39.85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70">
        <v>6.6</v>
      </c>
      <c r="MN75" s="370">
        <v>0</v>
      </c>
      <c r="MO75" s="370">
        <v>4.4000000000000004</v>
      </c>
      <c r="MP75" s="370">
        <v>0</v>
      </c>
      <c r="MQ75" s="70">
        <f t="shared" si="61"/>
        <v>11</v>
      </c>
      <c r="MR75" s="70">
        <f t="shared" si="62"/>
        <v>0</v>
      </c>
      <c r="MS75" s="70">
        <v>13.5</v>
      </c>
      <c r="MT75" s="70">
        <v>4.7</v>
      </c>
      <c r="MU75" s="70">
        <f t="shared" si="63"/>
        <v>13.5</v>
      </c>
      <c r="MV75" s="70">
        <f t="shared" si="64"/>
        <v>4.7</v>
      </c>
      <c r="MW75" s="70"/>
      <c r="MX75" s="70"/>
      <c r="MY75" s="70">
        <f t="shared" si="65"/>
        <v>0</v>
      </c>
      <c r="MZ75" s="70">
        <f t="shared" si="66"/>
        <v>0</v>
      </c>
      <c r="NA75" s="305"/>
      <c r="NB75" s="344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172">
        <v>3</v>
      </c>
      <c r="NR75" s="172"/>
      <c r="NS75" s="70">
        <v>1</v>
      </c>
      <c r="NT75" s="70"/>
      <c r="NU75" s="70">
        <v>0.3</v>
      </c>
      <c r="NV75" s="70"/>
      <c r="NW75" s="70">
        <v>4.08</v>
      </c>
      <c r="NX75" s="70"/>
      <c r="NY75" s="70">
        <v>2.04</v>
      </c>
      <c r="NZ75" s="70"/>
      <c r="OA75" s="70">
        <v>0</v>
      </c>
      <c r="OB75" s="70"/>
      <c r="OC75" s="70">
        <f t="shared" si="75"/>
        <v>10.419999999999998</v>
      </c>
      <c r="OD75" s="70">
        <f t="shared" si="76"/>
        <v>0</v>
      </c>
      <c r="OE75" s="70">
        <v>11.3</v>
      </c>
      <c r="OF75" s="70"/>
      <c r="OG75" s="114">
        <v>0</v>
      </c>
      <c r="OH75" s="70"/>
      <c r="OI75" s="114">
        <v>0.06</v>
      </c>
      <c r="OJ75" s="70"/>
      <c r="OK75" s="70">
        <v>0</v>
      </c>
      <c r="OL75" s="70"/>
      <c r="OM75" s="70">
        <f t="shared" si="77"/>
        <v>11.360000000000001</v>
      </c>
      <c r="ON75" s="70">
        <f t="shared" si="78"/>
        <v>0</v>
      </c>
      <c r="OO75" s="407">
        <v>1.18</v>
      </c>
      <c r="OP75" s="270"/>
      <c r="OQ75" s="407">
        <v>1.0900000000000001</v>
      </c>
      <c r="OR75" s="270"/>
      <c r="OS75" s="407">
        <v>1.18</v>
      </c>
      <c r="OT75" s="270"/>
      <c r="OU75" s="172">
        <f t="shared" si="101"/>
        <v>2.27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/>
      <c r="N76" s="67"/>
      <c r="O76" s="71"/>
      <c r="P76" s="67"/>
      <c r="Q76" s="114"/>
      <c r="R76" s="74"/>
      <c r="S76" s="263"/>
      <c r="T76" s="263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/>
      <c r="Z76" s="74"/>
      <c r="AA76" s="71"/>
      <c r="AB76" s="67"/>
      <c r="AC76" s="74">
        <f t="shared" ref="AC76:AC106" si="119">Y76+AA76</f>
        <v>0</v>
      </c>
      <c r="AD76" s="74">
        <f t="shared" ref="AD76:AD106" si="120">Z76+AB76</f>
        <v>0</v>
      </c>
      <c r="AE76" s="67"/>
      <c r="AF76" s="67"/>
      <c r="AG76" s="67"/>
      <c r="AH76" s="67"/>
      <c r="AI76" s="114"/>
      <c r="AJ76" s="114"/>
      <c r="AK76" s="349">
        <v>95</v>
      </c>
      <c r="AL76" s="350">
        <v>28.5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95</v>
      </c>
      <c r="AV76" s="70">
        <f t="shared" si="105"/>
        <v>28.5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57"/>
      <c r="BH76" s="358"/>
      <c r="BI76" s="357"/>
      <c r="BJ76" s="358"/>
      <c r="BK76" s="264"/>
      <c r="BL76" s="74"/>
      <c r="BM76" s="74"/>
      <c r="BN76" s="74"/>
      <c r="BO76" s="74"/>
      <c r="BP76" s="74"/>
      <c r="BQ76" s="74"/>
      <c r="BR76" s="74"/>
      <c r="BS76" s="263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>
        <v>6.18</v>
      </c>
      <c r="CH76" s="262">
        <v>2</v>
      </c>
      <c r="CI76" s="298">
        <v>20.6</v>
      </c>
      <c r="CJ76" s="262">
        <v>6</v>
      </c>
      <c r="CK76" s="269">
        <v>6</v>
      </c>
      <c r="CL76" s="269">
        <v>2</v>
      </c>
      <c r="CM76" s="298">
        <v>14.42</v>
      </c>
      <c r="CN76" s="269">
        <v>4.5</v>
      </c>
      <c r="CO76" s="74">
        <f t="shared" ref="CO76:CO106" si="123">CG76+CI76+CK76+CM76</f>
        <v>47.2</v>
      </c>
      <c r="CP76" s="74">
        <f t="shared" ref="CP76:CP106" si="124">CH76+CJ76+CL76+CN76</f>
        <v>14.5</v>
      </c>
      <c r="CQ76" s="300">
        <v>247.40600000000001</v>
      </c>
      <c r="CR76" s="300"/>
      <c r="CS76" s="300"/>
      <c r="CT76" s="274"/>
      <c r="CU76" s="355">
        <v>18.556701030927837</v>
      </c>
      <c r="CV76" s="172"/>
      <c r="CW76" s="301">
        <v>63.814432989690722</v>
      </c>
      <c r="CX76" s="274"/>
      <c r="CY76" s="274"/>
      <c r="CZ76" s="274"/>
      <c r="DA76" s="278">
        <f t="shared" ref="DA76:DA106" si="125">CQ76+CS76+CU76+CW76+CY76</f>
        <v>329.77713402061858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5">
        <v>41.1</v>
      </c>
      <c r="DL76" s="345">
        <v>13.7</v>
      </c>
      <c r="DM76" s="371">
        <v>41.1</v>
      </c>
      <c r="DN76" s="371">
        <v>13.7</v>
      </c>
      <c r="DO76" s="345">
        <v>39.869999999999997</v>
      </c>
      <c r="DP76" s="345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39.17</v>
      </c>
      <c r="EH76" s="383">
        <v>9.7925000000000004</v>
      </c>
      <c r="EI76" s="87">
        <v>51.55</v>
      </c>
      <c r="EJ76" s="87">
        <v>12.887499999999999</v>
      </c>
      <c r="EK76" s="74">
        <v>128.87</v>
      </c>
      <c r="EL76" s="279">
        <v>32.217500000000001</v>
      </c>
      <c r="EM76" s="267">
        <v>103.09</v>
      </c>
      <c r="EN76" s="267">
        <v>25.772500000000001</v>
      </c>
      <c r="EO76" s="267">
        <v>103.09278350515464</v>
      </c>
      <c r="EP76" s="267">
        <v>25.773195876288661</v>
      </c>
      <c r="EQ76" s="74">
        <f t="shared" ref="EQ76:EQ106" si="130">EE76+EG76+EI76+EK76+EM76+EO76</f>
        <v>425.77278350515462</v>
      </c>
      <c r="ER76" s="74">
        <f t="shared" ref="ER76:ER106" si="131">EF76+EH76+EJ76+EL76</f>
        <v>54.897500000000001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3">
        <v>21</v>
      </c>
      <c r="FB76" s="268">
        <v>0</v>
      </c>
      <c r="FC76" s="106">
        <v>22</v>
      </c>
      <c r="FD76" s="264">
        <v>0</v>
      </c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3">
        <v>6</v>
      </c>
      <c r="HZ76" s="303">
        <v>1.5</v>
      </c>
      <c r="IA76" s="89"/>
      <c r="IB76" s="87">
        <v>0</v>
      </c>
      <c r="IC76" s="172">
        <v>8</v>
      </c>
      <c r="ID76" s="269">
        <v>2</v>
      </c>
      <c r="IE76" s="184"/>
      <c r="IF76" s="184"/>
      <c r="IG76" s="74">
        <f t="shared" ref="IG76:IG106" si="142">HW76+HY76+IA76+IC76+IE76</f>
        <v>14</v>
      </c>
      <c r="IH76" s="74">
        <f t="shared" ref="IH76:IH106" si="143">HX76+HZ76+IB76+ID76+IF76</f>
        <v>3.5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/>
      <c r="JB76" s="67"/>
      <c r="JC76" s="67"/>
      <c r="JD76" s="67"/>
      <c r="JE76" s="347">
        <v>10.31</v>
      </c>
      <c r="JF76" s="347">
        <v>0</v>
      </c>
      <c r="JG76" s="74">
        <f t="shared" ref="JG76:JG106" si="144">IW76+IY76+JA76+JC76+JE76</f>
        <v>10.31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/>
      <c r="JP76" s="269"/>
      <c r="JQ76" s="298">
        <v>47.42</v>
      </c>
      <c r="JR76" s="269">
        <v>10</v>
      </c>
      <c r="JS76" s="67"/>
      <c r="JT76" s="67"/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20.83</v>
      </c>
      <c r="LL76" s="269">
        <v>0</v>
      </c>
      <c r="LM76" s="75">
        <v>24.02</v>
      </c>
      <c r="LN76" s="367">
        <v>0</v>
      </c>
      <c r="LO76" s="75">
        <v>0</v>
      </c>
      <c r="LP76" s="369">
        <v>0</v>
      </c>
      <c r="LQ76" s="130"/>
      <c r="LR76" s="106"/>
      <c r="LS76" s="71"/>
      <c r="LT76" s="106"/>
      <c r="LU76" s="70">
        <f t="shared" ref="LU76:LU106" si="159">LO76+LM76+LK76+LQ76</f>
        <v>44.849999999999994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70">
        <v>5.3999999999999995</v>
      </c>
      <c r="MN76" s="370">
        <v>0</v>
      </c>
      <c r="MO76" s="370">
        <v>3.6</v>
      </c>
      <c r="MP76" s="370">
        <v>0</v>
      </c>
      <c r="MQ76" s="70">
        <f t="shared" ref="MQ76:MQ106" si="165">MM76+MO76</f>
        <v>9</v>
      </c>
      <c r="MR76" s="70">
        <f t="shared" ref="MR76:MR106" si="166">MN76+MP76</f>
        <v>0</v>
      </c>
      <c r="MS76" s="70">
        <v>13.5</v>
      </c>
      <c r="MT76" s="70">
        <v>4.7</v>
      </c>
      <c r="MU76" s="70">
        <f t="shared" ref="MU76:MU106" si="167">MS76</f>
        <v>13.5</v>
      </c>
      <c r="MV76" s="70">
        <f t="shared" ref="MV76:MV106" si="168">MT76</f>
        <v>4.7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5"/>
      <c r="NB76" s="344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3</v>
      </c>
      <c r="NR76" s="172"/>
      <c r="NS76" s="70">
        <v>1</v>
      </c>
      <c r="NT76" s="70"/>
      <c r="NU76" s="70">
        <v>0.3</v>
      </c>
      <c r="NV76" s="70"/>
      <c r="NW76" s="70">
        <v>2.31</v>
      </c>
      <c r="NX76" s="70"/>
      <c r="NY76" s="70">
        <v>1.1599999999999999</v>
      </c>
      <c r="NZ76" s="70"/>
      <c r="OA76" s="70">
        <v>0</v>
      </c>
      <c r="OB76" s="70"/>
      <c r="OC76" s="70">
        <f t="shared" ref="OC76:OC106" si="179">NS76+NU76+NW76+OA76+NQ76+NY76</f>
        <v>7.7700000000000005</v>
      </c>
      <c r="OD76" s="70">
        <f t="shared" ref="OD76:OD106" si="180">NT76+NV76+NX76+OB76+NR76+NZ76</f>
        <v>0</v>
      </c>
      <c r="OE76" s="70">
        <v>11.3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11.3</v>
      </c>
      <c r="ON76" s="70">
        <f t="shared" ref="ON76:ON106" si="182">OF76+OH76+OJ76+OL76</f>
        <v>0</v>
      </c>
      <c r="OO76" s="407">
        <v>0.95</v>
      </c>
      <c r="OP76" s="270"/>
      <c r="OQ76" s="407">
        <v>0.87</v>
      </c>
      <c r="OR76" s="270"/>
      <c r="OS76" s="407">
        <v>0.95</v>
      </c>
      <c r="OT76" s="270"/>
      <c r="OU76" s="172">
        <f t="shared" ref="OU76:OU106" si="183">OO76+OQ76</f>
        <v>1.8199999999999998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/>
      <c r="N77" s="67"/>
      <c r="O77" s="71"/>
      <c r="P77" s="67"/>
      <c r="Q77" s="114"/>
      <c r="R77" s="74"/>
      <c r="S77" s="263"/>
      <c r="T77" s="263"/>
      <c r="U77" s="74"/>
      <c r="V77" s="74"/>
      <c r="W77" s="74">
        <f t="shared" si="117"/>
        <v>0</v>
      </c>
      <c r="X77" s="74">
        <f t="shared" si="118"/>
        <v>0</v>
      </c>
      <c r="Y77" s="74"/>
      <c r="Z77" s="74"/>
      <c r="AA77" s="71"/>
      <c r="AB77" s="67"/>
      <c r="AC77" s="74">
        <f t="shared" si="119"/>
        <v>0</v>
      </c>
      <c r="AD77" s="74">
        <f t="shared" si="120"/>
        <v>0</v>
      </c>
      <c r="AE77" s="67"/>
      <c r="AF77" s="67"/>
      <c r="AG77" s="67"/>
      <c r="AH77" s="67"/>
      <c r="AI77" s="114"/>
      <c r="AJ77" s="114"/>
      <c r="AK77" s="349">
        <v>110</v>
      </c>
      <c r="AL77" s="350">
        <v>33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110</v>
      </c>
      <c r="AV77" s="70">
        <f t="shared" si="105"/>
        <v>33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57"/>
      <c r="BH77" s="358"/>
      <c r="BI77" s="357"/>
      <c r="BJ77" s="358"/>
      <c r="BK77" s="264"/>
      <c r="BL77" s="74"/>
      <c r="BM77" s="74"/>
      <c r="BN77" s="74"/>
      <c r="BO77" s="74"/>
      <c r="BP77" s="74"/>
      <c r="BQ77" s="74"/>
      <c r="BR77" s="74"/>
      <c r="BS77" s="263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>
        <v>6.18</v>
      </c>
      <c r="CH77" s="262">
        <v>2</v>
      </c>
      <c r="CI77" s="298">
        <v>20.6</v>
      </c>
      <c r="CJ77" s="262">
        <v>6</v>
      </c>
      <c r="CK77" s="269">
        <v>6</v>
      </c>
      <c r="CL77" s="269">
        <v>2</v>
      </c>
      <c r="CM77" s="298">
        <v>14.42</v>
      </c>
      <c r="CN77" s="269">
        <v>4.5</v>
      </c>
      <c r="CO77" s="74">
        <f t="shared" si="123"/>
        <v>47.2</v>
      </c>
      <c r="CP77" s="74">
        <f t="shared" si="124"/>
        <v>14.5</v>
      </c>
      <c r="CQ77" s="300">
        <v>247.40600000000001</v>
      </c>
      <c r="CR77" s="300"/>
      <c r="CS77" s="300"/>
      <c r="CT77" s="274"/>
      <c r="CU77" s="355">
        <v>18.556701030927837</v>
      </c>
      <c r="CV77" s="172"/>
      <c r="CW77" s="301">
        <v>63.814432989690722</v>
      </c>
      <c r="CX77" s="274"/>
      <c r="CY77" s="274"/>
      <c r="CZ77" s="274"/>
      <c r="DA77" s="278">
        <f t="shared" si="125"/>
        <v>329.77713402061858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5">
        <v>41.1</v>
      </c>
      <c r="DL77" s="345">
        <v>13.7</v>
      </c>
      <c r="DM77" s="371">
        <v>41.1</v>
      </c>
      <c r="DN77" s="371">
        <v>13.7</v>
      </c>
      <c r="DO77" s="345">
        <v>39.869999999999997</v>
      </c>
      <c r="DP77" s="345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39.17</v>
      </c>
      <c r="EH77" s="383">
        <v>9.7925000000000004</v>
      </c>
      <c r="EI77" s="87">
        <v>51.55</v>
      </c>
      <c r="EJ77" s="87">
        <v>12.887499999999999</v>
      </c>
      <c r="EK77" s="74">
        <v>128.87</v>
      </c>
      <c r="EL77" s="279">
        <v>32.217500000000001</v>
      </c>
      <c r="EM77" s="267">
        <v>103.09</v>
      </c>
      <c r="EN77" s="267">
        <v>25.772500000000001</v>
      </c>
      <c r="EO77" s="267">
        <v>103.09278350515464</v>
      </c>
      <c r="EP77" s="267">
        <v>25.773195876288661</v>
      </c>
      <c r="EQ77" s="74">
        <f t="shared" si="130"/>
        <v>425.77278350515462</v>
      </c>
      <c r="ER77" s="74">
        <f t="shared" si="131"/>
        <v>54.897500000000001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53">
        <v>21</v>
      </c>
      <c r="FB77" s="268">
        <v>0</v>
      </c>
      <c r="FC77" s="106">
        <v>22</v>
      </c>
      <c r="FD77" s="264">
        <v>0</v>
      </c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8">
        <v>400</v>
      </c>
      <c r="HR77" s="67"/>
      <c r="HS77" s="298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3">
        <v>6</v>
      </c>
      <c r="HZ77" s="303">
        <v>1.5</v>
      </c>
      <c r="IA77" s="89"/>
      <c r="IB77" s="87">
        <v>0</v>
      </c>
      <c r="IC77" s="172">
        <v>8</v>
      </c>
      <c r="ID77" s="269">
        <v>2</v>
      </c>
      <c r="IE77" s="184"/>
      <c r="IF77" s="184"/>
      <c r="IG77" s="74">
        <f t="shared" si="142"/>
        <v>14</v>
      </c>
      <c r="IH77" s="74">
        <f t="shared" si="143"/>
        <v>3.5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/>
      <c r="JB77" s="67"/>
      <c r="JC77" s="67"/>
      <c r="JD77" s="67"/>
      <c r="JE77" s="347">
        <v>10.31</v>
      </c>
      <c r="JF77" s="347">
        <v>0</v>
      </c>
      <c r="JG77" s="74">
        <f t="shared" si="144"/>
        <v>10.31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/>
      <c r="JP77" s="269"/>
      <c r="JQ77" s="298">
        <v>47.42</v>
      </c>
      <c r="JR77" s="269">
        <v>10</v>
      </c>
      <c r="JS77" s="67"/>
      <c r="JT77" s="67"/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7">
        <v>0</v>
      </c>
      <c r="LO77" s="75">
        <v>1.63</v>
      </c>
      <c r="LP77" s="369">
        <v>0</v>
      </c>
      <c r="LQ77" s="130"/>
      <c r="LR77" s="106"/>
      <c r="LS77" s="71"/>
      <c r="LT77" s="106"/>
      <c r="LU77" s="70">
        <f t="shared" si="159"/>
        <v>49.849999999999994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70">
        <v>4.8</v>
      </c>
      <c r="MN77" s="370">
        <v>0</v>
      </c>
      <c r="MO77" s="370">
        <v>3.2</v>
      </c>
      <c r="MP77" s="370">
        <v>0</v>
      </c>
      <c r="MQ77" s="70">
        <f t="shared" si="165"/>
        <v>8</v>
      </c>
      <c r="MR77" s="70">
        <f t="shared" si="166"/>
        <v>0</v>
      </c>
      <c r="MS77" s="70">
        <v>13.5</v>
      </c>
      <c r="MT77" s="70">
        <v>4.7</v>
      </c>
      <c r="MU77" s="70">
        <f t="shared" si="167"/>
        <v>13.5</v>
      </c>
      <c r="MV77" s="70">
        <f t="shared" si="168"/>
        <v>4.7</v>
      </c>
      <c r="MW77" s="70"/>
      <c r="MX77" s="70"/>
      <c r="MY77" s="70">
        <f t="shared" si="169"/>
        <v>0</v>
      </c>
      <c r="MZ77" s="70">
        <f t="shared" si="170"/>
        <v>0</v>
      </c>
      <c r="NA77" s="305"/>
      <c r="NB77" s="344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172">
        <v>3</v>
      </c>
      <c r="NR77" s="172"/>
      <c r="NS77" s="70">
        <v>1</v>
      </c>
      <c r="NT77" s="70"/>
      <c r="NU77" s="70">
        <v>0.3</v>
      </c>
      <c r="NV77" s="70"/>
      <c r="NW77" s="70">
        <v>1.1599999999999999</v>
      </c>
      <c r="NX77" s="70"/>
      <c r="NY77" s="70">
        <v>0.57999999999999996</v>
      </c>
      <c r="NZ77" s="70"/>
      <c r="OA77" s="70">
        <v>0</v>
      </c>
      <c r="OB77" s="70"/>
      <c r="OC77" s="70">
        <f t="shared" si="179"/>
        <v>6.04</v>
      </c>
      <c r="OD77" s="70">
        <f t="shared" si="180"/>
        <v>0</v>
      </c>
      <c r="OE77" s="70">
        <v>9.57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9.57</v>
      </c>
      <c r="ON77" s="70">
        <f t="shared" si="182"/>
        <v>0</v>
      </c>
      <c r="OO77" s="407">
        <v>0.66</v>
      </c>
      <c r="OP77" s="270"/>
      <c r="OQ77" s="407">
        <v>0.61</v>
      </c>
      <c r="OR77" s="270"/>
      <c r="OS77" s="407">
        <v>0.66</v>
      </c>
      <c r="OT77" s="270"/>
      <c r="OU77" s="172">
        <f t="shared" si="183"/>
        <v>1.27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/>
      <c r="N78" s="67"/>
      <c r="O78" s="71"/>
      <c r="P78" s="67"/>
      <c r="Q78" s="114"/>
      <c r="R78" s="74"/>
      <c r="S78" s="263"/>
      <c r="T78" s="263"/>
      <c r="U78" s="74"/>
      <c r="V78" s="74"/>
      <c r="W78" s="74">
        <f t="shared" si="117"/>
        <v>0</v>
      </c>
      <c r="X78" s="74">
        <f t="shared" si="118"/>
        <v>0</v>
      </c>
      <c r="Y78" s="74"/>
      <c r="Z78" s="74"/>
      <c r="AA78" s="71"/>
      <c r="AB78" s="67"/>
      <c r="AC78" s="74">
        <f t="shared" si="119"/>
        <v>0</v>
      </c>
      <c r="AD78" s="74">
        <f t="shared" si="120"/>
        <v>0</v>
      </c>
      <c r="AE78" s="67"/>
      <c r="AF78" s="67"/>
      <c r="AG78" s="67"/>
      <c r="AH78" s="67"/>
      <c r="AI78" s="114"/>
      <c r="AJ78" s="114"/>
      <c r="AK78" s="349">
        <v>110</v>
      </c>
      <c r="AL78" s="350">
        <v>33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110</v>
      </c>
      <c r="AV78" s="70">
        <f t="shared" si="105"/>
        <v>33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57"/>
      <c r="BH78" s="358"/>
      <c r="BI78" s="357"/>
      <c r="BJ78" s="358"/>
      <c r="BK78" s="264"/>
      <c r="BL78" s="74"/>
      <c r="BM78" s="74"/>
      <c r="BN78" s="74"/>
      <c r="BO78" s="74"/>
      <c r="BP78" s="74"/>
      <c r="BQ78" s="74"/>
      <c r="BR78" s="74"/>
      <c r="BS78" s="263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>
        <v>6.18</v>
      </c>
      <c r="CH78" s="262">
        <v>2</v>
      </c>
      <c r="CI78" s="298">
        <v>20.6</v>
      </c>
      <c r="CJ78" s="262">
        <v>6</v>
      </c>
      <c r="CK78" s="269">
        <v>6</v>
      </c>
      <c r="CL78" s="269">
        <v>2</v>
      </c>
      <c r="CM78" s="298">
        <v>14.42</v>
      </c>
      <c r="CN78" s="269">
        <v>4.5</v>
      </c>
      <c r="CO78" s="74">
        <f t="shared" si="123"/>
        <v>47.2</v>
      </c>
      <c r="CP78" s="74">
        <f t="shared" si="124"/>
        <v>14.5</v>
      </c>
      <c r="CQ78" s="300">
        <v>247.40600000000001</v>
      </c>
      <c r="CR78" s="300"/>
      <c r="CS78" s="300"/>
      <c r="CT78" s="274"/>
      <c r="CU78" s="355">
        <v>18.556701030927837</v>
      </c>
      <c r="CV78" s="172"/>
      <c r="CW78" s="301">
        <v>63.814432989690722</v>
      </c>
      <c r="CX78" s="274"/>
      <c r="CY78" s="274"/>
      <c r="CZ78" s="274"/>
      <c r="DA78" s="278">
        <f t="shared" si="125"/>
        <v>329.77713402061858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5">
        <v>41.1</v>
      </c>
      <c r="DL78" s="345">
        <v>13.7</v>
      </c>
      <c r="DM78" s="371">
        <v>41.1</v>
      </c>
      <c r="DN78" s="371">
        <v>13.7</v>
      </c>
      <c r="DO78" s="345">
        <v>39.869999999999997</v>
      </c>
      <c r="DP78" s="345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39.17</v>
      </c>
      <c r="EH78" s="383">
        <v>9.7925000000000004</v>
      </c>
      <c r="EI78" s="87">
        <v>51.55</v>
      </c>
      <c r="EJ78" s="87">
        <v>12.887499999999999</v>
      </c>
      <c r="EK78" s="74">
        <v>128.87</v>
      </c>
      <c r="EL78" s="279">
        <v>32.217500000000001</v>
      </c>
      <c r="EM78" s="267">
        <v>103.09</v>
      </c>
      <c r="EN78" s="267">
        <v>25.772500000000001</v>
      </c>
      <c r="EO78" s="267">
        <v>103.09278350515464</v>
      </c>
      <c r="EP78" s="267">
        <v>25.773195876288661</v>
      </c>
      <c r="EQ78" s="74">
        <f t="shared" si="130"/>
        <v>425.77278350515462</v>
      </c>
      <c r="ER78" s="74">
        <f t="shared" si="131"/>
        <v>54.897500000000001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53">
        <v>21</v>
      </c>
      <c r="FB78" s="268">
        <v>0</v>
      </c>
      <c r="FC78" s="106">
        <v>22</v>
      </c>
      <c r="FD78" s="264">
        <v>0</v>
      </c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8">
        <v>400</v>
      </c>
      <c r="HR78" s="67"/>
      <c r="HS78" s="298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3">
        <v>6</v>
      </c>
      <c r="HZ78" s="303">
        <v>1.5</v>
      </c>
      <c r="IA78" s="89"/>
      <c r="IB78" s="87">
        <v>0</v>
      </c>
      <c r="IC78" s="172">
        <v>8</v>
      </c>
      <c r="ID78" s="269">
        <v>2</v>
      </c>
      <c r="IE78" s="184"/>
      <c r="IF78" s="184"/>
      <c r="IG78" s="74">
        <f t="shared" si="142"/>
        <v>14</v>
      </c>
      <c r="IH78" s="74">
        <f t="shared" si="143"/>
        <v>3.5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/>
      <c r="JB78" s="67"/>
      <c r="JC78" s="67"/>
      <c r="JD78" s="67"/>
      <c r="JE78" s="347">
        <v>10.31</v>
      </c>
      <c r="JF78" s="347">
        <v>0</v>
      </c>
      <c r="JG78" s="74">
        <f t="shared" si="144"/>
        <v>10.31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/>
      <c r="JP78" s="269"/>
      <c r="JQ78" s="298">
        <v>47.42</v>
      </c>
      <c r="JR78" s="269">
        <v>10</v>
      </c>
      <c r="JS78" s="67"/>
      <c r="JT78" s="67"/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7">
        <v>0</v>
      </c>
      <c r="LO78" s="75">
        <v>6.5750000000000002</v>
      </c>
      <c r="LP78" s="369">
        <v>0</v>
      </c>
      <c r="LQ78" s="130"/>
      <c r="LR78" s="106"/>
      <c r="LS78" s="71"/>
      <c r="LT78" s="106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70">
        <v>3.5999999999999996</v>
      </c>
      <c r="MN78" s="370">
        <v>0</v>
      </c>
      <c r="MO78" s="370">
        <v>2.4000000000000004</v>
      </c>
      <c r="MP78" s="370">
        <v>0</v>
      </c>
      <c r="MQ78" s="70">
        <f t="shared" si="165"/>
        <v>6</v>
      </c>
      <c r="MR78" s="70">
        <f t="shared" si="166"/>
        <v>0</v>
      </c>
      <c r="MS78" s="70">
        <v>13.5</v>
      </c>
      <c r="MT78" s="70">
        <v>4.7</v>
      </c>
      <c r="MU78" s="70">
        <f t="shared" si="167"/>
        <v>13.5</v>
      </c>
      <c r="MV78" s="70">
        <f t="shared" si="168"/>
        <v>4.7</v>
      </c>
      <c r="MW78" s="70"/>
      <c r="MX78" s="70"/>
      <c r="MY78" s="70">
        <f t="shared" si="169"/>
        <v>0</v>
      </c>
      <c r="MZ78" s="70">
        <f t="shared" si="170"/>
        <v>0</v>
      </c>
      <c r="NA78" s="305"/>
      <c r="NB78" s="344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172">
        <v>3</v>
      </c>
      <c r="NR78" s="172"/>
      <c r="NS78" s="70">
        <v>0.56000000000000005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3.56</v>
      </c>
      <c r="OD78" s="70">
        <f t="shared" si="180"/>
        <v>0</v>
      </c>
      <c r="OE78" s="70">
        <v>5.6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5.6</v>
      </c>
      <c r="ON78" s="70">
        <f t="shared" si="182"/>
        <v>0</v>
      </c>
      <c r="OO78" s="407">
        <v>0.43</v>
      </c>
      <c r="OP78" s="270"/>
      <c r="OQ78" s="407">
        <v>0.39</v>
      </c>
      <c r="OR78" s="270"/>
      <c r="OS78" s="407">
        <v>0.43</v>
      </c>
      <c r="OT78" s="270"/>
      <c r="OU78" s="172">
        <f t="shared" si="183"/>
        <v>0.82000000000000006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/>
      <c r="N79" s="67"/>
      <c r="O79" s="71"/>
      <c r="P79" s="67"/>
      <c r="Q79" s="114"/>
      <c r="R79" s="74"/>
      <c r="S79" s="263"/>
      <c r="T79" s="263"/>
      <c r="U79" s="74"/>
      <c r="V79" s="74"/>
      <c r="W79" s="74">
        <f t="shared" si="117"/>
        <v>0</v>
      </c>
      <c r="X79" s="74">
        <f t="shared" si="118"/>
        <v>0</v>
      </c>
      <c r="Y79" s="74"/>
      <c r="Z79" s="74"/>
      <c r="AA79" s="71"/>
      <c r="AB79" s="67"/>
      <c r="AC79" s="74">
        <f t="shared" si="119"/>
        <v>0</v>
      </c>
      <c r="AD79" s="74">
        <f t="shared" si="120"/>
        <v>0</v>
      </c>
      <c r="AE79" s="67"/>
      <c r="AF79" s="67"/>
      <c r="AG79" s="67"/>
      <c r="AH79" s="67"/>
      <c r="AI79" s="114"/>
      <c r="AJ79" s="114"/>
      <c r="AK79" s="349">
        <v>110</v>
      </c>
      <c r="AL79" s="350">
        <v>33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110</v>
      </c>
      <c r="AV79" s="70">
        <f t="shared" si="105"/>
        <v>33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57"/>
      <c r="BH79" s="358"/>
      <c r="BI79" s="357"/>
      <c r="BJ79" s="358"/>
      <c r="BK79" s="264"/>
      <c r="BL79" s="74"/>
      <c r="BM79" s="74"/>
      <c r="BN79" s="74"/>
      <c r="BO79" s="74"/>
      <c r="BP79" s="74"/>
      <c r="BQ79" s="74"/>
      <c r="BR79" s="74"/>
      <c r="BS79" s="263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>
        <v>6.18</v>
      </c>
      <c r="CH79" s="262">
        <v>2</v>
      </c>
      <c r="CI79" s="298">
        <v>20.6</v>
      </c>
      <c r="CJ79" s="262">
        <v>6</v>
      </c>
      <c r="CK79" s="269">
        <v>6</v>
      </c>
      <c r="CL79" s="269">
        <v>2</v>
      </c>
      <c r="CM79" s="298">
        <v>14.42</v>
      </c>
      <c r="CN79" s="269">
        <v>4.5</v>
      </c>
      <c r="CO79" s="74">
        <f t="shared" si="123"/>
        <v>47.2</v>
      </c>
      <c r="CP79" s="74">
        <f t="shared" si="124"/>
        <v>14.5</v>
      </c>
      <c r="CQ79" s="300">
        <v>247.40600000000001</v>
      </c>
      <c r="CR79" s="300"/>
      <c r="CS79" s="300"/>
      <c r="CT79" s="274"/>
      <c r="CU79" s="355">
        <v>18.556701030927837</v>
      </c>
      <c r="CV79" s="172"/>
      <c r="CW79" s="301">
        <v>63.814432989690722</v>
      </c>
      <c r="CX79" s="274"/>
      <c r="CY79" s="274"/>
      <c r="CZ79" s="274"/>
      <c r="DA79" s="278">
        <f t="shared" si="125"/>
        <v>329.77713402061858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5">
        <v>41.1</v>
      </c>
      <c r="DL79" s="345">
        <v>13.7</v>
      </c>
      <c r="DM79" s="371">
        <v>41.1</v>
      </c>
      <c r="DN79" s="371">
        <v>13.7</v>
      </c>
      <c r="DO79" s="345">
        <v>39.869999999999997</v>
      </c>
      <c r="DP79" s="345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39.17</v>
      </c>
      <c r="EH79" s="383">
        <v>9.7925000000000004</v>
      </c>
      <c r="EI79" s="87">
        <v>51.55</v>
      </c>
      <c r="EJ79" s="87">
        <v>12.887499999999999</v>
      </c>
      <c r="EK79" s="74">
        <v>128.87</v>
      </c>
      <c r="EL79" s="279">
        <v>32.217500000000001</v>
      </c>
      <c r="EM79" s="267">
        <v>103.09</v>
      </c>
      <c r="EN79" s="267">
        <v>25.772500000000001</v>
      </c>
      <c r="EO79" s="267">
        <v>103.09278350515464</v>
      </c>
      <c r="EP79" s="267">
        <v>25.773195876288661</v>
      </c>
      <c r="EQ79" s="74">
        <f t="shared" si="130"/>
        <v>425.77278350515462</v>
      </c>
      <c r="ER79" s="74">
        <f t="shared" si="131"/>
        <v>54.897500000000001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53">
        <v>21</v>
      </c>
      <c r="FB79" s="268">
        <v>0</v>
      </c>
      <c r="FC79" s="106">
        <v>22</v>
      </c>
      <c r="FD79" s="264">
        <v>0</v>
      </c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8">
        <v>400</v>
      </c>
      <c r="HR79" s="67"/>
      <c r="HS79" s="298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3">
        <v>6</v>
      </c>
      <c r="HZ79" s="303">
        <v>1.5</v>
      </c>
      <c r="IA79" s="89"/>
      <c r="IB79" s="87">
        <v>0</v>
      </c>
      <c r="IC79" s="172">
        <v>8</v>
      </c>
      <c r="ID79" s="269">
        <v>2</v>
      </c>
      <c r="IE79" s="184"/>
      <c r="IF79" s="184"/>
      <c r="IG79" s="74">
        <f t="shared" si="142"/>
        <v>14</v>
      </c>
      <c r="IH79" s="74">
        <f t="shared" si="143"/>
        <v>3.5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/>
      <c r="JB79" s="67"/>
      <c r="JC79" s="67"/>
      <c r="JD79" s="67"/>
      <c r="JE79" s="347">
        <v>10.31</v>
      </c>
      <c r="JF79" s="347">
        <v>0</v>
      </c>
      <c r="JG79" s="74">
        <f t="shared" si="144"/>
        <v>10.31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/>
      <c r="JP79" s="269"/>
      <c r="JQ79" s="298">
        <v>47.42</v>
      </c>
      <c r="JR79" s="269">
        <v>10</v>
      </c>
      <c r="JS79" s="67"/>
      <c r="JT79" s="67"/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7">
        <v>0</v>
      </c>
      <c r="LO79" s="75">
        <v>6.5750000000000002</v>
      </c>
      <c r="LP79" s="369">
        <v>0</v>
      </c>
      <c r="LQ79" s="130"/>
      <c r="LR79" s="106"/>
      <c r="LS79" s="71"/>
      <c r="LT79" s="106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70">
        <v>2.2200000000000002</v>
      </c>
      <c r="MN79" s="370">
        <v>0</v>
      </c>
      <c r="MO79" s="370">
        <v>1.4800000000000002</v>
      </c>
      <c r="MP79" s="370">
        <v>0</v>
      </c>
      <c r="MQ79" s="70">
        <f t="shared" si="165"/>
        <v>3.7</v>
      </c>
      <c r="MR79" s="70">
        <f t="shared" si="166"/>
        <v>0</v>
      </c>
      <c r="MS79" s="70">
        <v>13.5</v>
      </c>
      <c r="MT79" s="70">
        <v>4.7</v>
      </c>
      <c r="MU79" s="70">
        <f t="shared" si="167"/>
        <v>13.5</v>
      </c>
      <c r="MV79" s="70">
        <f t="shared" si="168"/>
        <v>4.7</v>
      </c>
      <c r="MW79" s="70"/>
      <c r="MX79" s="70"/>
      <c r="MY79" s="70">
        <f t="shared" si="169"/>
        <v>0</v>
      </c>
      <c r="MZ79" s="70">
        <f t="shared" si="170"/>
        <v>0</v>
      </c>
      <c r="NA79" s="305"/>
      <c r="NB79" s="344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172">
        <v>1.67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1.67</v>
      </c>
      <c r="OD79" s="70">
        <f t="shared" si="180"/>
        <v>0</v>
      </c>
      <c r="OE79" s="70">
        <v>4.37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4.37</v>
      </c>
      <c r="ON79" s="70">
        <f t="shared" si="182"/>
        <v>0</v>
      </c>
      <c r="OO79" s="407">
        <v>0.17</v>
      </c>
      <c r="OP79" s="270"/>
      <c r="OQ79" s="407">
        <v>0.16</v>
      </c>
      <c r="OR79" s="270"/>
      <c r="OS79" s="407">
        <v>0.17</v>
      </c>
      <c r="OT79" s="270"/>
      <c r="OU79" s="172">
        <f t="shared" si="183"/>
        <v>0.33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/>
      <c r="N80" s="67"/>
      <c r="O80" s="71"/>
      <c r="P80" s="67"/>
      <c r="Q80" s="114"/>
      <c r="R80" s="74"/>
      <c r="S80" s="263"/>
      <c r="T80" s="263"/>
      <c r="U80" s="74"/>
      <c r="V80" s="74"/>
      <c r="W80" s="74">
        <f t="shared" si="117"/>
        <v>0</v>
      </c>
      <c r="X80" s="74">
        <f t="shared" si="118"/>
        <v>0</v>
      </c>
      <c r="Y80" s="74"/>
      <c r="Z80" s="74"/>
      <c r="AA80" s="71"/>
      <c r="AB80" s="67"/>
      <c r="AC80" s="74">
        <f t="shared" si="119"/>
        <v>0</v>
      </c>
      <c r="AD80" s="74">
        <f t="shared" si="120"/>
        <v>0</v>
      </c>
      <c r="AE80" s="67"/>
      <c r="AF80" s="67"/>
      <c r="AG80" s="67"/>
      <c r="AH80" s="67"/>
      <c r="AI80" s="114"/>
      <c r="AJ80" s="114"/>
      <c r="AK80" s="349">
        <v>110</v>
      </c>
      <c r="AL80" s="350">
        <v>33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110</v>
      </c>
      <c r="AV80" s="70">
        <f t="shared" si="105"/>
        <v>33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57"/>
      <c r="BH80" s="358"/>
      <c r="BI80" s="357"/>
      <c r="BJ80" s="358"/>
      <c r="BK80" s="264"/>
      <c r="BL80" s="74"/>
      <c r="BM80" s="74"/>
      <c r="BN80" s="74"/>
      <c r="BO80" s="74"/>
      <c r="BP80" s="74"/>
      <c r="BQ80" s="74"/>
      <c r="BR80" s="74"/>
      <c r="BS80" s="263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>
        <v>6.18</v>
      </c>
      <c r="CH80" s="262">
        <v>2</v>
      </c>
      <c r="CI80" s="298">
        <v>20.6</v>
      </c>
      <c r="CJ80" s="262">
        <v>6</v>
      </c>
      <c r="CK80" s="269">
        <v>6</v>
      </c>
      <c r="CL80" s="269">
        <v>2</v>
      </c>
      <c r="CM80" s="298">
        <v>14.42</v>
      </c>
      <c r="CN80" s="269">
        <v>4.5</v>
      </c>
      <c r="CO80" s="74">
        <f t="shared" si="123"/>
        <v>47.2</v>
      </c>
      <c r="CP80" s="74">
        <f t="shared" si="124"/>
        <v>14.5</v>
      </c>
      <c r="CQ80" s="300">
        <v>247.40600000000001</v>
      </c>
      <c r="CR80" s="300"/>
      <c r="CS80" s="300"/>
      <c r="CT80" s="274"/>
      <c r="CU80" s="355">
        <v>18.556701030927837</v>
      </c>
      <c r="CV80" s="172"/>
      <c r="CW80" s="301">
        <v>63.814432989690722</v>
      </c>
      <c r="CX80" s="274"/>
      <c r="CY80" s="274"/>
      <c r="CZ80" s="274"/>
      <c r="DA80" s="278">
        <f t="shared" si="125"/>
        <v>329.77713402061858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5">
        <v>41.1</v>
      </c>
      <c r="DL80" s="345">
        <v>13.7</v>
      </c>
      <c r="DM80" s="371">
        <v>41.1</v>
      </c>
      <c r="DN80" s="371">
        <v>13.7</v>
      </c>
      <c r="DO80" s="345">
        <v>39.869999999999997</v>
      </c>
      <c r="DP80" s="345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39.17</v>
      </c>
      <c r="EH80" s="383">
        <v>9.7925000000000004</v>
      </c>
      <c r="EI80" s="87">
        <v>51.55</v>
      </c>
      <c r="EJ80" s="87">
        <v>12.887499999999999</v>
      </c>
      <c r="EK80" s="74">
        <v>128.87</v>
      </c>
      <c r="EL80" s="279">
        <v>32.217500000000001</v>
      </c>
      <c r="EM80" s="267">
        <v>103.09</v>
      </c>
      <c r="EN80" s="267">
        <v>25.772500000000001</v>
      </c>
      <c r="EO80" s="267">
        <v>103.09278350515464</v>
      </c>
      <c r="EP80" s="267">
        <v>25.773195876288661</v>
      </c>
      <c r="EQ80" s="74">
        <f t="shared" si="130"/>
        <v>425.77278350515462</v>
      </c>
      <c r="ER80" s="74">
        <f t="shared" si="131"/>
        <v>54.897500000000001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53">
        <v>21</v>
      </c>
      <c r="FB80" s="268">
        <v>0</v>
      </c>
      <c r="FC80" s="106">
        <v>22</v>
      </c>
      <c r="FD80" s="264">
        <v>0</v>
      </c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8">
        <v>400</v>
      </c>
      <c r="HR80" s="67"/>
      <c r="HS80" s="298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3">
        <v>6</v>
      </c>
      <c r="HZ80" s="303">
        <v>1.5</v>
      </c>
      <c r="IA80" s="89"/>
      <c r="IB80" s="87">
        <v>0</v>
      </c>
      <c r="IC80" s="172">
        <v>8</v>
      </c>
      <c r="ID80" s="269">
        <v>2</v>
      </c>
      <c r="IE80" s="184"/>
      <c r="IF80" s="184"/>
      <c r="IG80" s="74">
        <f t="shared" si="142"/>
        <v>14</v>
      </c>
      <c r="IH80" s="74">
        <f t="shared" si="143"/>
        <v>3.5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/>
      <c r="JB80" s="67"/>
      <c r="JC80" s="67"/>
      <c r="JD80" s="67"/>
      <c r="JE80" s="347">
        <v>10.31</v>
      </c>
      <c r="JF80" s="347">
        <v>0</v>
      </c>
      <c r="JG80" s="74">
        <f t="shared" si="144"/>
        <v>10.31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/>
      <c r="JP80" s="269"/>
      <c r="JQ80" s="298">
        <v>47.42</v>
      </c>
      <c r="JR80" s="269">
        <v>10</v>
      </c>
      <c r="JS80" s="67"/>
      <c r="JT80" s="67"/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7">
        <v>0</v>
      </c>
      <c r="LO80" s="75">
        <v>6.5750000000000002</v>
      </c>
      <c r="LP80" s="369">
        <v>0</v>
      </c>
      <c r="LQ80" s="130"/>
      <c r="LR80" s="106"/>
      <c r="LS80" s="71"/>
      <c r="LT80" s="106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70">
        <v>1.2</v>
      </c>
      <c r="MN80" s="370">
        <v>0</v>
      </c>
      <c r="MO80" s="370">
        <v>0.8</v>
      </c>
      <c r="MP80" s="370">
        <v>0</v>
      </c>
      <c r="MQ80" s="70">
        <f t="shared" si="165"/>
        <v>2</v>
      </c>
      <c r="MR80" s="70">
        <f t="shared" si="166"/>
        <v>0</v>
      </c>
      <c r="MS80" s="70">
        <v>13.5</v>
      </c>
      <c r="MT80" s="70">
        <v>4.7</v>
      </c>
      <c r="MU80" s="70">
        <f t="shared" si="167"/>
        <v>13.5</v>
      </c>
      <c r="MV80" s="70">
        <f t="shared" si="168"/>
        <v>4.7</v>
      </c>
      <c r="MW80" s="70"/>
      <c r="MX80" s="70"/>
      <c r="MY80" s="70">
        <f t="shared" si="169"/>
        <v>0</v>
      </c>
      <c r="MZ80" s="70">
        <f t="shared" si="170"/>
        <v>0</v>
      </c>
      <c r="NA80" s="305"/>
      <c r="NB80" s="344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172">
        <v>0.9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0.9</v>
      </c>
      <c r="OD80" s="70">
        <f t="shared" si="180"/>
        <v>0</v>
      </c>
      <c r="OE80" s="70">
        <v>3.08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3.08</v>
      </c>
      <c r="ON80" s="70">
        <f t="shared" si="182"/>
        <v>0</v>
      </c>
      <c r="OO80" s="407">
        <v>7.0000000000000007E-2</v>
      </c>
      <c r="OP80" s="270"/>
      <c r="OQ80" s="407">
        <v>0.06</v>
      </c>
      <c r="OR80" s="270"/>
      <c r="OS80" s="407">
        <v>7.0000000000000007E-2</v>
      </c>
      <c r="OT80" s="270"/>
      <c r="OU80" s="172">
        <f t="shared" si="183"/>
        <v>0.13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/>
      <c r="N81" s="67"/>
      <c r="O81" s="71"/>
      <c r="P81" s="67"/>
      <c r="Q81" s="114"/>
      <c r="R81" s="74"/>
      <c r="S81" s="263"/>
      <c r="T81" s="263"/>
      <c r="U81" s="74"/>
      <c r="V81" s="74"/>
      <c r="W81" s="74">
        <f t="shared" si="117"/>
        <v>0</v>
      </c>
      <c r="X81" s="74">
        <f t="shared" si="118"/>
        <v>0</v>
      </c>
      <c r="Y81" s="74"/>
      <c r="Z81" s="74"/>
      <c r="AA81" s="71"/>
      <c r="AB81" s="67"/>
      <c r="AC81" s="74">
        <f t="shared" si="119"/>
        <v>0</v>
      </c>
      <c r="AD81" s="74">
        <f t="shared" si="120"/>
        <v>0</v>
      </c>
      <c r="AE81" s="67"/>
      <c r="AF81" s="67"/>
      <c r="AG81" s="67"/>
      <c r="AH81" s="67"/>
      <c r="AI81" s="114"/>
      <c r="AJ81" s="114"/>
      <c r="AK81" s="349">
        <v>110</v>
      </c>
      <c r="AL81" s="350">
        <v>33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110</v>
      </c>
      <c r="AV81" s="70">
        <f t="shared" si="105"/>
        <v>33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57"/>
      <c r="BH81" s="358"/>
      <c r="BI81" s="357"/>
      <c r="BJ81" s="358"/>
      <c r="BK81" s="264"/>
      <c r="BL81" s="74"/>
      <c r="BM81" s="74"/>
      <c r="BN81" s="74"/>
      <c r="BO81" s="74"/>
      <c r="BP81" s="74"/>
      <c r="BQ81" s="74"/>
      <c r="BR81" s="74"/>
      <c r="BS81" s="263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>
        <v>6.18</v>
      </c>
      <c r="CH81" s="262">
        <v>2</v>
      </c>
      <c r="CI81" s="298">
        <v>20.6</v>
      </c>
      <c r="CJ81" s="262">
        <v>6</v>
      </c>
      <c r="CK81" s="269">
        <v>6</v>
      </c>
      <c r="CL81" s="269">
        <v>2</v>
      </c>
      <c r="CM81" s="298">
        <v>14.42</v>
      </c>
      <c r="CN81" s="269">
        <v>4.5</v>
      </c>
      <c r="CO81" s="74">
        <f t="shared" si="123"/>
        <v>47.2</v>
      </c>
      <c r="CP81" s="74">
        <f t="shared" si="124"/>
        <v>14.5</v>
      </c>
      <c r="CQ81" s="300">
        <v>247.40600000000001</v>
      </c>
      <c r="CR81" s="300"/>
      <c r="CS81" s="300"/>
      <c r="CT81" s="274"/>
      <c r="CU81" s="355">
        <v>18.556701030927837</v>
      </c>
      <c r="CV81" s="172"/>
      <c r="CW81" s="301">
        <v>63.814432989690722</v>
      </c>
      <c r="CX81" s="274"/>
      <c r="CY81" s="274"/>
      <c r="CZ81" s="274"/>
      <c r="DA81" s="278">
        <f t="shared" si="125"/>
        <v>329.77713402061858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5">
        <v>41.1</v>
      </c>
      <c r="DL81" s="345">
        <v>13.7</v>
      </c>
      <c r="DM81" s="371">
        <v>41.1</v>
      </c>
      <c r="DN81" s="371">
        <v>13.7</v>
      </c>
      <c r="DO81" s="345">
        <v>39.869999999999997</v>
      </c>
      <c r="DP81" s="345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39.17</v>
      </c>
      <c r="EH81" s="383">
        <v>9.7925000000000004</v>
      </c>
      <c r="EI81" s="87">
        <v>51.55</v>
      </c>
      <c r="EJ81" s="87">
        <v>12.887499999999999</v>
      </c>
      <c r="EK81" s="74">
        <v>128.87</v>
      </c>
      <c r="EL81" s="279">
        <v>32.217500000000001</v>
      </c>
      <c r="EM81" s="267">
        <v>103.09</v>
      </c>
      <c r="EN81" s="267">
        <v>25.772500000000001</v>
      </c>
      <c r="EO81" s="267">
        <v>103.09278350515464</v>
      </c>
      <c r="EP81" s="267">
        <v>25.773195876288661</v>
      </c>
      <c r="EQ81" s="74">
        <f t="shared" si="130"/>
        <v>425.77278350515462</v>
      </c>
      <c r="ER81" s="74">
        <f t="shared" si="131"/>
        <v>54.897500000000001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53">
        <v>21</v>
      </c>
      <c r="FB81" s="268">
        <v>0</v>
      </c>
      <c r="FC81" s="106">
        <v>22</v>
      </c>
      <c r="FD81" s="264">
        <v>0</v>
      </c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8">
        <v>400</v>
      </c>
      <c r="HR81" s="67"/>
      <c r="HS81" s="298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3">
        <v>6</v>
      </c>
      <c r="HZ81" s="303">
        <v>1.5</v>
      </c>
      <c r="IA81" s="89"/>
      <c r="IB81" s="87">
        <v>0</v>
      </c>
      <c r="IC81" s="172">
        <v>8</v>
      </c>
      <c r="ID81" s="269">
        <v>2</v>
      </c>
      <c r="IE81" s="184"/>
      <c r="IF81" s="184"/>
      <c r="IG81" s="74">
        <f t="shared" si="142"/>
        <v>14</v>
      </c>
      <c r="IH81" s="74">
        <f t="shared" si="143"/>
        <v>3.5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/>
      <c r="JB81" s="67"/>
      <c r="JC81" s="67"/>
      <c r="JD81" s="67"/>
      <c r="JE81" s="347">
        <v>10.31</v>
      </c>
      <c r="JF81" s="347">
        <v>0</v>
      </c>
      <c r="JG81" s="74">
        <f t="shared" si="144"/>
        <v>10.31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/>
      <c r="JP81" s="269"/>
      <c r="JQ81" s="298">
        <v>47.42</v>
      </c>
      <c r="JR81" s="269">
        <v>10</v>
      </c>
      <c r="JS81" s="67"/>
      <c r="JT81" s="67"/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7">
        <v>0</v>
      </c>
      <c r="LO81" s="75">
        <v>6.5750000000000002</v>
      </c>
      <c r="LP81" s="369">
        <v>0</v>
      </c>
      <c r="LQ81" s="130"/>
      <c r="LR81" s="106"/>
      <c r="LS81" s="71"/>
      <c r="LT81" s="106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70">
        <v>0.84</v>
      </c>
      <c r="MN81" s="370">
        <v>0</v>
      </c>
      <c r="MO81" s="370">
        <v>0.55999999999999994</v>
      </c>
      <c r="MP81" s="370">
        <v>0</v>
      </c>
      <c r="MQ81" s="70">
        <f t="shared" si="165"/>
        <v>1.4</v>
      </c>
      <c r="MR81" s="70">
        <f t="shared" si="166"/>
        <v>0</v>
      </c>
      <c r="MS81" s="70">
        <v>13.5</v>
      </c>
      <c r="MT81" s="70">
        <v>4.7</v>
      </c>
      <c r="MU81" s="70">
        <f t="shared" si="167"/>
        <v>13.5</v>
      </c>
      <c r="MV81" s="70">
        <f t="shared" si="168"/>
        <v>4.7</v>
      </c>
      <c r="MW81" s="70"/>
      <c r="MX81" s="70"/>
      <c r="MY81" s="70">
        <f t="shared" si="169"/>
        <v>0</v>
      </c>
      <c r="MZ81" s="70">
        <f t="shared" si="170"/>
        <v>0</v>
      </c>
      <c r="NA81" s="305"/>
      <c r="NB81" s="344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172">
        <v>0.5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0.5</v>
      </c>
      <c r="OD81" s="70">
        <f t="shared" si="180"/>
        <v>0</v>
      </c>
      <c r="OE81" s="70">
        <v>2.16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2.16</v>
      </c>
      <c r="ON81" s="70">
        <f t="shared" si="182"/>
        <v>0</v>
      </c>
      <c r="OO81" s="407">
        <v>0.03</v>
      </c>
      <c r="OP81" s="270"/>
      <c r="OQ81" s="407">
        <v>0.03</v>
      </c>
      <c r="OR81" s="270"/>
      <c r="OS81" s="407">
        <v>0.03</v>
      </c>
      <c r="OT81" s="270"/>
      <c r="OU81" s="172">
        <f t="shared" si="183"/>
        <v>0.06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/>
      <c r="N82" s="67"/>
      <c r="O82" s="71"/>
      <c r="P82" s="67"/>
      <c r="Q82" s="114"/>
      <c r="R82" s="74"/>
      <c r="S82" s="263"/>
      <c r="T82" s="263"/>
      <c r="U82" s="74"/>
      <c r="V82" s="74"/>
      <c r="W82" s="74">
        <f t="shared" si="117"/>
        <v>0</v>
      </c>
      <c r="X82" s="74">
        <f t="shared" si="118"/>
        <v>0</v>
      </c>
      <c r="Y82" s="74"/>
      <c r="Z82" s="74"/>
      <c r="AA82" s="71"/>
      <c r="AB82" s="67"/>
      <c r="AC82" s="74">
        <f t="shared" si="119"/>
        <v>0</v>
      </c>
      <c r="AD82" s="74">
        <f t="shared" si="120"/>
        <v>0</v>
      </c>
      <c r="AE82" s="67"/>
      <c r="AF82" s="67"/>
      <c r="AG82" s="67"/>
      <c r="AH82" s="67"/>
      <c r="AI82" s="114"/>
      <c r="AJ82" s="114"/>
      <c r="AK82" s="349">
        <v>110</v>
      </c>
      <c r="AL82" s="350">
        <v>33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110</v>
      </c>
      <c r="AV82" s="70">
        <f t="shared" si="105"/>
        <v>33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57"/>
      <c r="BH82" s="358"/>
      <c r="BI82" s="357"/>
      <c r="BJ82" s="358"/>
      <c r="BK82" s="264"/>
      <c r="BL82" s="74"/>
      <c r="BM82" s="74"/>
      <c r="BN82" s="74"/>
      <c r="BO82" s="74"/>
      <c r="BP82" s="74"/>
      <c r="BQ82" s="74"/>
      <c r="BR82" s="74"/>
      <c r="BS82" s="263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>
        <v>6.18</v>
      </c>
      <c r="CH82" s="262">
        <v>2</v>
      </c>
      <c r="CI82" s="298">
        <v>20.6</v>
      </c>
      <c r="CJ82" s="262">
        <v>6</v>
      </c>
      <c r="CK82" s="269">
        <v>6</v>
      </c>
      <c r="CL82" s="269">
        <v>2</v>
      </c>
      <c r="CM82" s="298">
        <v>14.42</v>
      </c>
      <c r="CN82" s="269">
        <v>4.5</v>
      </c>
      <c r="CO82" s="74">
        <f t="shared" si="123"/>
        <v>47.2</v>
      </c>
      <c r="CP82" s="74">
        <f t="shared" si="124"/>
        <v>14.5</v>
      </c>
      <c r="CQ82" s="300">
        <v>247.40600000000001</v>
      </c>
      <c r="CR82" s="300"/>
      <c r="CS82" s="300"/>
      <c r="CT82" s="274"/>
      <c r="CU82" s="355">
        <v>18.556701030927837</v>
      </c>
      <c r="CV82" s="172"/>
      <c r="CW82" s="301">
        <v>63.814432989690722</v>
      </c>
      <c r="CX82" s="274"/>
      <c r="CY82" s="274"/>
      <c r="CZ82" s="274"/>
      <c r="DA82" s="278">
        <f t="shared" si="125"/>
        <v>329.77713402061858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5">
        <v>41.1</v>
      </c>
      <c r="DL82" s="345">
        <v>13.7</v>
      </c>
      <c r="DM82" s="371">
        <v>41.1</v>
      </c>
      <c r="DN82" s="371">
        <v>13.7</v>
      </c>
      <c r="DO82" s="345">
        <v>39.869999999999997</v>
      </c>
      <c r="DP82" s="345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39.17</v>
      </c>
      <c r="EH82" s="383">
        <v>9.7925000000000004</v>
      </c>
      <c r="EI82" s="87">
        <v>51.55</v>
      </c>
      <c r="EJ82" s="87">
        <v>12.887499999999999</v>
      </c>
      <c r="EK82" s="74">
        <v>128.87</v>
      </c>
      <c r="EL82" s="279">
        <v>32.217500000000001</v>
      </c>
      <c r="EM82" s="267">
        <v>103.09</v>
      </c>
      <c r="EN82" s="267">
        <v>25.772500000000001</v>
      </c>
      <c r="EO82" s="267">
        <v>103.09278350515464</v>
      </c>
      <c r="EP82" s="267">
        <v>25.773195876288661</v>
      </c>
      <c r="EQ82" s="74">
        <f t="shared" si="130"/>
        <v>425.77278350515462</v>
      </c>
      <c r="ER82" s="74">
        <f t="shared" si="131"/>
        <v>54.897500000000001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53">
        <v>21</v>
      </c>
      <c r="FB82" s="268">
        <v>0</v>
      </c>
      <c r="FC82" s="106">
        <v>22</v>
      </c>
      <c r="FD82" s="264">
        <v>0</v>
      </c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8">
        <v>430</v>
      </c>
      <c r="HR82" s="67"/>
      <c r="HS82" s="298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3">
        <v>6</v>
      </c>
      <c r="HZ82" s="303">
        <v>1.5</v>
      </c>
      <c r="IA82" s="89"/>
      <c r="IB82" s="87">
        <v>0</v>
      </c>
      <c r="IC82" s="172">
        <v>8</v>
      </c>
      <c r="ID82" s="269">
        <v>2</v>
      </c>
      <c r="IE82" s="184"/>
      <c r="IF82" s="184"/>
      <c r="IG82" s="74">
        <f t="shared" si="142"/>
        <v>14</v>
      </c>
      <c r="IH82" s="74">
        <f t="shared" si="143"/>
        <v>3.5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/>
      <c r="JB82" s="67"/>
      <c r="JC82" s="67"/>
      <c r="JD82" s="67"/>
      <c r="JE82" s="347">
        <v>10.31</v>
      </c>
      <c r="JF82" s="347">
        <v>0</v>
      </c>
      <c r="JG82" s="74">
        <f t="shared" si="144"/>
        <v>10.31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/>
      <c r="JP82" s="269"/>
      <c r="JQ82" s="298">
        <v>47.42</v>
      </c>
      <c r="JR82" s="269">
        <v>10</v>
      </c>
      <c r="JS82" s="67"/>
      <c r="JT82" s="67"/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7">
        <v>0</v>
      </c>
      <c r="LO82" s="75">
        <v>6.5750000000000002</v>
      </c>
      <c r="LP82" s="369">
        <v>0</v>
      </c>
      <c r="LQ82" s="130"/>
      <c r="LR82" s="106"/>
      <c r="LS82" s="71"/>
      <c r="LT82" s="106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70">
        <v>0.42</v>
      </c>
      <c r="MN82" s="370">
        <v>0</v>
      </c>
      <c r="MO82" s="370">
        <v>0.27999999999999997</v>
      </c>
      <c r="MP82" s="370">
        <v>0</v>
      </c>
      <c r="MQ82" s="70">
        <f t="shared" si="165"/>
        <v>0.7</v>
      </c>
      <c r="MR82" s="70">
        <f t="shared" si="166"/>
        <v>0</v>
      </c>
      <c r="MS82" s="70">
        <v>13.5</v>
      </c>
      <c r="MT82" s="70">
        <v>4.7</v>
      </c>
      <c r="MU82" s="70">
        <f t="shared" si="167"/>
        <v>13.5</v>
      </c>
      <c r="MV82" s="70">
        <f t="shared" si="168"/>
        <v>4.7</v>
      </c>
      <c r="MW82" s="70"/>
      <c r="MX82" s="70"/>
      <c r="MY82" s="70">
        <f t="shared" si="169"/>
        <v>0</v>
      </c>
      <c r="MZ82" s="70">
        <f t="shared" si="170"/>
        <v>0</v>
      </c>
      <c r="NA82" s="305"/>
      <c r="NB82" s="344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172">
        <v>0.28000000000000003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0.28000000000000003</v>
      </c>
      <c r="OD82" s="70">
        <f t="shared" si="180"/>
        <v>0</v>
      </c>
      <c r="OE82" s="70">
        <v>1.39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1.39</v>
      </c>
      <c r="ON82" s="70">
        <f t="shared" si="182"/>
        <v>0</v>
      </c>
      <c r="OO82" s="407">
        <v>0</v>
      </c>
      <c r="OP82" s="270"/>
      <c r="OQ82" s="407">
        <v>0</v>
      </c>
      <c r="OR82" s="270"/>
      <c r="OS82" s="407">
        <v>0</v>
      </c>
      <c r="OT82" s="270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/>
      <c r="N83" s="67"/>
      <c r="O83" s="71"/>
      <c r="P83" s="67"/>
      <c r="Q83" s="114"/>
      <c r="R83" s="74"/>
      <c r="S83" s="263"/>
      <c r="T83" s="263"/>
      <c r="U83" s="74"/>
      <c r="V83" s="74"/>
      <c r="W83" s="74">
        <f t="shared" si="117"/>
        <v>0</v>
      </c>
      <c r="X83" s="74">
        <f t="shared" si="118"/>
        <v>0</v>
      </c>
      <c r="Y83" s="74"/>
      <c r="Z83" s="74"/>
      <c r="AA83" s="71"/>
      <c r="AB83" s="67"/>
      <c r="AC83" s="74">
        <f t="shared" si="119"/>
        <v>0</v>
      </c>
      <c r="AD83" s="74">
        <f t="shared" si="120"/>
        <v>0</v>
      </c>
      <c r="AE83" s="67"/>
      <c r="AF83" s="67"/>
      <c r="AG83" s="67"/>
      <c r="AH83" s="67"/>
      <c r="AI83" s="114"/>
      <c r="AJ83" s="114"/>
      <c r="AK83" s="349">
        <v>110</v>
      </c>
      <c r="AL83" s="350">
        <v>33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110</v>
      </c>
      <c r="AV83" s="70">
        <f t="shared" si="105"/>
        <v>33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57"/>
      <c r="BH83" s="358"/>
      <c r="BI83" s="357"/>
      <c r="BJ83" s="358"/>
      <c r="BK83" s="264"/>
      <c r="BL83" s="74"/>
      <c r="BM83" s="74"/>
      <c r="BN83" s="74"/>
      <c r="BO83" s="74"/>
      <c r="BP83" s="74"/>
      <c r="BQ83" s="74"/>
      <c r="BR83" s="74"/>
      <c r="BS83" s="263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>
        <v>6.18</v>
      </c>
      <c r="CH83" s="262">
        <v>2</v>
      </c>
      <c r="CI83" s="298">
        <v>20.6</v>
      </c>
      <c r="CJ83" s="262">
        <v>6</v>
      </c>
      <c r="CK83" s="269">
        <v>6</v>
      </c>
      <c r="CL83" s="269">
        <v>2</v>
      </c>
      <c r="CM83" s="298">
        <v>14.42</v>
      </c>
      <c r="CN83" s="269">
        <v>4.5</v>
      </c>
      <c r="CO83" s="74">
        <f t="shared" si="123"/>
        <v>47.2</v>
      </c>
      <c r="CP83" s="74">
        <f t="shared" si="124"/>
        <v>14.5</v>
      </c>
      <c r="CQ83" s="300">
        <v>247.40600000000001</v>
      </c>
      <c r="CR83" s="300"/>
      <c r="CS83" s="300"/>
      <c r="CT83" s="274"/>
      <c r="CU83" s="355">
        <v>18.556701030927837</v>
      </c>
      <c r="CV83" s="172"/>
      <c r="CW83" s="301">
        <v>63.814432989690722</v>
      </c>
      <c r="CX83" s="274"/>
      <c r="CY83" s="274"/>
      <c r="CZ83" s="274"/>
      <c r="DA83" s="278">
        <f t="shared" si="125"/>
        <v>329.77713402061858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5">
        <v>41.1</v>
      </c>
      <c r="DL83" s="345">
        <v>13.7</v>
      </c>
      <c r="DM83" s="371">
        <v>41.1</v>
      </c>
      <c r="DN83" s="371">
        <v>13.7</v>
      </c>
      <c r="DO83" s="345">
        <v>39.869999999999997</v>
      </c>
      <c r="DP83" s="345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39.17</v>
      </c>
      <c r="EH83" s="383">
        <v>9.7925000000000004</v>
      </c>
      <c r="EI83" s="87">
        <v>51.55</v>
      </c>
      <c r="EJ83" s="87">
        <v>12.887499999999999</v>
      </c>
      <c r="EK83" s="74">
        <v>128.87</v>
      </c>
      <c r="EL83" s="279">
        <v>32.217500000000001</v>
      </c>
      <c r="EM83" s="267">
        <v>103.09</v>
      </c>
      <c r="EN83" s="267">
        <v>25.772500000000001</v>
      </c>
      <c r="EO83" s="267">
        <v>103.09278350515464</v>
      </c>
      <c r="EP83" s="267">
        <v>25.773195876288661</v>
      </c>
      <c r="EQ83" s="74">
        <f t="shared" si="130"/>
        <v>425.77278350515462</v>
      </c>
      <c r="ER83" s="74">
        <f t="shared" si="131"/>
        <v>54.897500000000001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53">
        <v>23</v>
      </c>
      <c r="FB83" s="268">
        <v>0</v>
      </c>
      <c r="FC83" s="106">
        <v>24</v>
      </c>
      <c r="FD83" s="264">
        <v>0</v>
      </c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8">
        <v>460</v>
      </c>
      <c r="HR83" s="67"/>
      <c r="HS83" s="298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>
        <v>6</v>
      </c>
      <c r="HZ83" s="288">
        <v>1.5</v>
      </c>
      <c r="IA83" s="89"/>
      <c r="IB83" s="87">
        <v>0</v>
      </c>
      <c r="IC83" s="172">
        <v>8</v>
      </c>
      <c r="ID83" s="269">
        <v>2</v>
      </c>
      <c r="IE83" s="184"/>
      <c r="IF83" s="184"/>
      <c r="IG83" s="74">
        <f t="shared" si="142"/>
        <v>14</v>
      </c>
      <c r="IH83" s="74">
        <f t="shared" si="143"/>
        <v>3.5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/>
      <c r="JB83" s="67"/>
      <c r="JC83" s="67"/>
      <c r="JD83" s="67"/>
      <c r="JE83" s="347">
        <v>10.31</v>
      </c>
      <c r="JF83" s="347">
        <v>0</v>
      </c>
      <c r="JG83" s="74">
        <f t="shared" si="144"/>
        <v>10.31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/>
      <c r="JP83" s="269"/>
      <c r="JQ83" s="298">
        <v>47.42</v>
      </c>
      <c r="JR83" s="269">
        <v>10</v>
      </c>
      <c r="JS83" s="67"/>
      <c r="JT83" s="67"/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7">
        <v>0</v>
      </c>
      <c r="LO83" s="75">
        <v>6.5750000000000002</v>
      </c>
      <c r="LP83" s="369">
        <v>0</v>
      </c>
      <c r="LQ83" s="130"/>
      <c r="LR83" s="106"/>
      <c r="LS83" s="71"/>
      <c r="LT83" s="106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70">
        <v>0.12</v>
      </c>
      <c r="MN83" s="370">
        <v>0</v>
      </c>
      <c r="MO83" s="370">
        <v>8.0000000000000016E-2</v>
      </c>
      <c r="MP83" s="370">
        <v>0</v>
      </c>
      <c r="MQ83" s="70">
        <f t="shared" si="165"/>
        <v>0.2</v>
      </c>
      <c r="MR83" s="70">
        <f t="shared" si="166"/>
        <v>0</v>
      </c>
      <c r="MS83" s="70">
        <v>13.5</v>
      </c>
      <c r="MT83" s="70">
        <v>4.7</v>
      </c>
      <c r="MU83" s="70">
        <f t="shared" si="167"/>
        <v>13.5</v>
      </c>
      <c r="MV83" s="70">
        <f t="shared" si="168"/>
        <v>4.7</v>
      </c>
      <c r="MW83" s="70"/>
      <c r="MX83" s="70"/>
      <c r="MY83" s="70">
        <f t="shared" si="169"/>
        <v>0</v>
      </c>
      <c r="MZ83" s="70">
        <f t="shared" si="170"/>
        <v>0</v>
      </c>
      <c r="NA83" s="305"/>
      <c r="NB83" s="344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172">
        <v>0.11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0.11</v>
      </c>
      <c r="OD83" s="70">
        <f t="shared" si="180"/>
        <v>0</v>
      </c>
      <c r="OE83" s="70">
        <v>0.56999999999999995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0.56999999999999995</v>
      </c>
      <c r="ON83" s="70">
        <f t="shared" si="182"/>
        <v>0</v>
      </c>
      <c r="OO83" s="407">
        <v>0</v>
      </c>
      <c r="OP83" s="270"/>
      <c r="OQ83" s="407">
        <v>0</v>
      </c>
      <c r="OR83" s="270"/>
      <c r="OS83" s="407">
        <v>0</v>
      </c>
      <c r="OT83" s="270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/>
      <c r="N84" s="67"/>
      <c r="O84" s="71"/>
      <c r="P84" s="67"/>
      <c r="Q84" s="114"/>
      <c r="R84" s="74"/>
      <c r="S84" s="263"/>
      <c r="T84" s="263"/>
      <c r="U84" s="74"/>
      <c r="V84" s="74"/>
      <c r="W84" s="74">
        <f t="shared" si="117"/>
        <v>0</v>
      </c>
      <c r="X84" s="74">
        <f t="shared" si="118"/>
        <v>0</v>
      </c>
      <c r="Y84" s="74"/>
      <c r="Z84" s="74"/>
      <c r="AA84" s="71"/>
      <c r="AB84" s="67"/>
      <c r="AC84" s="74">
        <f t="shared" si="119"/>
        <v>0</v>
      </c>
      <c r="AD84" s="74">
        <f t="shared" si="120"/>
        <v>0</v>
      </c>
      <c r="AE84" s="67"/>
      <c r="AF84" s="67"/>
      <c r="AG84" s="67"/>
      <c r="AH84" s="67"/>
      <c r="AI84" s="114"/>
      <c r="AJ84" s="114"/>
      <c r="AK84" s="349">
        <v>110</v>
      </c>
      <c r="AL84" s="350">
        <v>33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110</v>
      </c>
      <c r="AV84" s="70">
        <f t="shared" si="105"/>
        <v>33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57"/>
      <c r="BH84" s="358"/>
      <c r="BI84" s="357"/>
      <c r="BJ84" s="358"/>
      <c r="BK84" s="264"/>
      <c r="BL84" s="74"/>
      <c r="BM84" s="74"/>
      <c r="BN84" s="74"/>
      <c r="BO84" s="74"/>
      <c r="BP84" s="74"/>
      <c r="BQ84" s="74"/>
      <c r="BR84" s="74"/>
      <c r="BS84" s="263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>
        <v>6.18</v>
      </c>
      <c r="CH84" s="262">
        <v>2</v>
      </c>
      <c r="CI84" s="298">
        <v>20.6</v>
      </c>
      <c r="CJ84" s="262">
        <v>6</v>
      </c>
      <c r="CK84" s="269">
        <v>6</v>
      </c>
      <c r="CL84" s="269">
        <v>2</v>
      </c>
      <c r="CM84" s="298">
        <v>14.42</v>
      </c>
      <c r="CN84" s="269">
        <v>4.5</v>
      </c>
      <c r="CO84" s="74">
        <f t="shared" si="123"/>
        <v>47.2</v>
      </c>
      <c r="CP84" s="74">
        <f t="shared" si="124"/>
        <v>14.5</v>
      </c>
      <c r="CQ84" s="300">
        <v>247.40600000000001</v>
      </c>
      <c r="CR84" s="300"/>
      <c r="CS84" s="300"/>
      <c r="CT84" s="274"/>
      <c r="CU84" s="355">
        <v>18.556701030927837</v>
      </c>
      <c r="CV84" s="172"/>
      <c r="CW84" s="301">
        <v>63.814432989690722</v>
      </c>
      <c r="CX84" s="274"/>
      <c r="CY84" s="274"/>
      <c r="CZ84" s="274"/>
      <c r="DA84" s="278">
        <f t="shared" si="125"/>
        <v>329.77713402061858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5">
        <v>41.1</v>
      </c>
      <c r="DL84" s="345">
        <v>13.7</v>
      </c>
      <c r="DM84" s="371">
        <v>41.1</v>
      </c>
      <c r="DN84" s="371">
        <v>13.7</v>
      </c>
      <c r="DO84" s="345">
        <v>39.869999999999997</v>
      </c>
      <c r="DP84" s="345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39.17</v>
      </c>
      <c r="EH84" s="383">
        <v>9.7925000000000004</v>
      </c>
      <c r="EI84" s="87">
        <v>51.55</v>
      </c>
      <c r="EJ84" s="87">
        <v>12.887499999999999</v>
      </c>
      <c r="EK84" s="74">
        <v>128.87</v>
      </c>
      <c r="EL84" s="279">
        <v>32.217500000000001</v>
      </c>
      <c r="EM84" s="267">
        <v>103.09</v>
      </c>
      <c r="EN84" s="267">
        <v>25.772500000000001</v>
      </c>
      <c r="EO84" s="267">
        <v>103.09278350515464</v>
      </c>
      <c r="EP84" s="267">
        <v>25.773195876288661</v>
      </c>
      <c r="EQ84" s="74">
        <f t="shared" si="130"/>
        <v>425.77278350515462</v>
      </c>
      <c r="ER84" s="74">
        <f t="shared" si="131"/>
        <v>54.897500000000001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53">
        <v>23</v>
      </c>
      <c r="FB84" s="268">
        <v>0</v>
      </c>
      <c r="FC84" s="106">
        <v>24</v>
      </c>
      <c r="FD84" s="264">
        <v>0</v>
      </c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8">
        <v>490</v>
      </c>
      <c r="HR84" s="67"/>
      <c r="HS84" s="298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3">
        <v>6</v>
      </c>
      <c r="HZ84" s="303">
        <v>1.5</v>
      </c>
      <c r="IA84" s="89"/>
      <c r="IB84" s="87">
        <v>0</v>
      </c>
      <c r="IC84" s="172">
        <v>8</v>
      </c>
      <c r="ID84" s="269">
        <v>2</v>
      </c>
      <c r="IE84" s="184"/>
      <c r="IF84" s="184"/>
      <c r="IG84" s="74">
        <f t="shared" si="142"/>
        <v>14</v>
      </c>
      <c r="IH84" s="74">
        <f t="shared" si="143"/>
        <v>3.5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/>
      <c r="JB84" s="67"/>
      <c r="JC84" s="67"/>
      <c r="JD84" s="67"/>
      <c r="JE84" s="347">
        <v>10.31</v>
      </c>
      <c r="JF84" s="347">
        <v>0</v>
      </c>
      <c r="JG84" s="74">
        <f t="shared" si="144"/>
        <v>10.31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/>
      <c r="JP84" s="269"/>
      <c r="JQ84" s="298">
        <v>47.42</v>
      </c>
      <c r="JR84" s="269">
        <v>10</v>
      </c>
      <c r="JS84" s="67"/>
      <c r="JT84" s="67"/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7">
        <v>0</v>
      </c>
      <c r="LO84" s="75">
        <v>6.5750000000000002</v>
      </c>
      <c r="LP84" s="369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70">
        <v>0</v>
      </c>
      <c r="MN84" s="370">
        <v>0</v>
      </c>
      <c r="MO84" s="370">
        <v>0</v>
      </c>
      <c r="MP84" s="370">
        <v>0</v>
      </c>
      <c r="MQ84" s="70">
        <f t="shared" si="165"/>
        <v>0</v>
      </c>
      <c r="MR84" s="70">
        <f t="shared" si="166"/>
        <v>0</v>
      </c>
      <c r="MS84" s="70">
        <v>13.5</v>
      </c>
      <c r="MT84" s="70">
        <v>4.7</v>
      </c>
      <c r="MU84" s="70">
        <f t="shared" si="167"/>
        <v>13.5</v>
      </c>
      <c r="MV84" s="70">
        <f t="shared" si="168"/>
        <v>4.7</v>
      </c>
      <c r="MW84" s="70"/>
      <c r="MX84" s="70"/>
      <c r="MY84" s="70">
        <f t="shared" si="169"/>
        <v>0</v>
      </c>
      <c r="MZ84" s="70">
        <f t="shared" si="170"/>
        <v>0</v>
      </c>
      <c r="NA84" s="305"/>
      <c r="NB84" s="344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172">
        <v>0.03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0.03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407">
        <v>0</v>
      </c>
      <c r="OP84" s="270"/>
      <c r="OQ84" s="407">
        <v>0</v>
      </c>
      <c r="OR84" s="270"/>
      <c r="OS84" s="407">
        <v>0</v>
      </c>
      <c r="OT84" s="270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/>
      <c r="N85" s="67"/>
      <c r="O85" s="71"/>
      <c r="P85" s="67"/>
      <c r="Q85" s="114"/>
      <c r="R85" s="74"/>
      <c r="S85" s="263"/>
      <c r="T85" s="263"/>
      <c r="U85" s="74"/>
      <c r="V85" s="74"/>
      <c r="W85" s="74">
        <f t="shared" si="117"/>
        <v>0</v>
      </c>
      <c r="X85" s="74">
        <f t="shared" si="118"/>
        <v>0</v>
      </c>
      <c r="Y85" s="74"/>
      <c r="Z85" s="74"/>
      <c r="AA85" s="71"/>
      <c r="AB85" s="67"/>
      <c r="AC85" s="74">
        <f t="shared" si="119"/>
        <v>0</v>
      </c>
      <c r="AD85" s="74">
        <f t="shared" si="120"/>
        <v>0</v>
      </c>
      <c r="AE85" s="67"/>
      <c r="AF85" s="67"/>
      <c r="AG85" s="67"/>
      <c r="AH85" s="67"/>
      <c r="AI85" s="114"/>
      <c r="AJ85" s="114"/>
      <c r="AK85" s="349">
        <v>110</v>
      </c>
      <c r="AL85" s="350">
        <v>33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110</v>
      </c>
      <c r="AV85" s="70">
        <f t="shared" si="105"/>
        <v>33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57"/>
      <c r="BH85" s="358"/>
      <c r="BI85" s="357"/>
      <c r="BJ85" s="358"/>
      <c r="BK85" s="264"/>
      <c r="BL85" s="74"/>
      <c r="BM85" s="74"/>
      <c r="BN85" s="74"/>
      <c r="BO85" s="74"/>
      <c r="BP85" s="74"/>
      <c r="BQ85" s="74"/>
      <c r="BR85" s="74"/>
      <c r="BS85" s="263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>
        <v>6.18</v>
      </c>
      <c r="CH85" s="262">
        <v>2</v>
      </c>
      <c r="CI85" s="298">
        <v>20.6</v>
      </c>
      <c r="CJ85" s="262">
        <v>6</v>
      </c>
      <c r="CK85" s="269">
        <v>6</v>
      </c>
      <c r="CL85" s="269">
        <v>2</v>
      </c>
      <c r="CM85" s="298">
        <v>14.42</v>
      </c>
      <c r="CN85" s="269">
        <v>4.5</v>
      </c>
      <c r="CO85" s="74">
        <f t="shared" si="123"/>
        <v>47.2</v>
      </c>
      <c r="CP85" s="74">
        <f t="shared" si="124"/>
        <v>14.5</v>
      </c>
      <c r="CQ85" s="300">
        <v>247.40600000000001</v>
      </c>
      <c r="CR85" s="300"/>
      <c r="CS85" s="300"/>
      <c r="CT85" s="274"/>
      <c r="CU85" s="355">
        <v>18.556701030927837</v>
      </c>
      <c r="CV85" s="172"/>
      <c r="CW85" s="301">
        <v>63.814432989690722</v>
      </c>
      <c r="CX85" s="274"/>
      <c r="CY85" s="274"/>
      <c r="CZ85" s="274"/>
      <c r="DA85" s="278">
        <f t="shared" si="125"/>
        <v>329.77713402061858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5">
        <v>41.1</v>
      </c>
      <c r="DL85" s="345">
        <v>13.7</v>
      </c>
      <c r="DM85" s="371">
        <v>41.1</v>
      </c>
      <c r="DN85" s="371">
        <v>13.7</v>
      </c>
      <c r="DO85" s="345">
        <v>39.869999999999997</v>
      </c>
      <c r="DP85" s="345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39.17</v>
      </c>
      <c r="EH85" s="383">
        <v>9.7925000000000004</v>
      </c>
      <c r="EI85" s="87">
        <v>51.55</v>
      </c>
      <c r="EJ85" s="87">
        <v>12.887499999999999</v>
      </c>
      <c r="EK85" s="74">
        <v>128.87</v>
      </c>
      <c r="EL85" s="279">
        <v>32.217500000000001</v>
      </c>
      <c r="EM85" s="267">
        <v>103.09</v>
      </c>
      <c r="EN85" s="267">
        <v>25.772500000000001</v>
      </c>
      <c r="EO85" s="267">
        <v>103.09278350515464</v>
      </c>
      <c r="EP85" s="267">
        <v>25.773195876288661</v>
      </c>
      <c r="EQ85" s="74">
        <f t="shared" si="130"/>
        <v>425.77278350515462</v>
      </c>
      <c r="ER85" s="74">
        <f t="shared" si="131"/>
        <v>54.897500000000001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53">
        <v>23</v>
      </c>
      <c r="FB85" s="268">
        <v>0</v>
      </c>
      <c r="FC85" s="106">
        <v>24</v>
      </c>
      <c r="FD85" s="264">
        <v>0</v>
      </c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8">
        <v>520</v>
      </c>
      <c r="HR85" s="67"/>
      <c r="HS85" s="298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3">
        <v>6</v>
      </c>
      <c r="HZ85" s="303">
        <v>1.5</v>
      </c>
      <c r="IA85" s="89"/>
      <c r="IB85" s="87">
        <v>0</v>
      </c>
      <c r="IC85" s="172">
        <v>8</v>
      </c>
      <c r="ID85" s="269">
        <v>2</v>
      </c>
      <c r="IE85" s="184"/>
      <c r="IF85" s="184"/>
      <c r="IG85" s="74">
        <f t="shared" si="142"/>
        <v>14</v>
      </c>
      <c r="IH85" s="74">
        <f t="shared" si="143"/>
        <v>3.5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/>
      <c r="JB85" s="67"/>
      <c r="JC85" s="67"/>
      <c r="JD85" s="67"/>
      <c r="JE85" s="347">
        <v>10.31</v>
      </c>
      <c r="JF85" s="347">
        <v>0</v>
      </c>
      <c r="JG85" s="74">
        <f t="shared" si="144"/>
        <v>10.31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/>
      <c r="JP85" s="269"/>
      <c r="JQ85" s="298">
        <v>47.42</v>
      </c>
      <c r="JR85" s="269">
        <v>10</v>
      </c>
      <c r="JS85" s="67"/>
      <c r="JT85" s="67"/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7">
        <v>0</v>
      </c>
      <c r="LO85" s="75">
        <v>6.5750000000000002</v>
      </c>
      <c r="LP85" s="369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70">
        <v>0</v>
      </c>
      <c r="MN85" s="370">
        <v>0</v>
      </c>
      <c r="MO85" s="370">
        <v>0</v>
      </c>
      <c r="MP85" s="370">
        <v>0</v>
      </c>
      <c r="MQ85" s="70">
        <f t="shared" si="165"/>
        <v>0</v>
      </c>
      <c r="MR85" s="70">
        <f t="shared" si="166"/>
        <v>0</v>
      </c>
      <c r="MS85" s="70">
        <v>13.5</v>
      </c>
      <c r="MT85" s="70">
        <v>4.7</v>
      </c>
      <c r="MU85" s="70">
        <f t="shared" si="167"/>
        <v>13.5</v>
      </c>
      <c r="MV85" s="70">
        <f t="shared" si="168"/>
        <v>4.7</v>
      </c>
      <c r="MW85" s="70"/>
      <c r="MX85" s="70"/>
      <c r="MY85" s="70">
        <f t="shared" si="169"/>
        <v>0</v>
      </c>
      <c r="MZ85" s="70">
        <f t="shared" si="170"/>
        <v>0</v>
      </c>
      <c r="NA85" s="305"/>
      <c r="NB85" s="344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407">
        <v>0</v>
      </c>
      <c r="OP85" s="270"/>
      <c r="OQ85" s="407">
        <v>0</v>
      </c>
      <c r="OR85" s="270"/>
      <c r="OS85" s="407">
        <v>0</v>
      </c>
      <c r="OT85" s="270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/>
      <c r="N86" s="67"/>
      <c r="O86" s="71"/>
      <c r="P86" s="67"/>
      <c r="Q86" s="114"/>
      <c r="R86" s="74"/>
      <c r="S86" s="263"/>
      <c r="T86" s="263"/>
      <c r="U86" s="74"/>
      <c r="V86" s="74"/>
      <c r="W86" s="74">
        <f t="shared" si="117"/>
        <v>0</v>
      </c>
      <c r="X86" s="74">
        <f t="shared" si="118"/>
        <v>0</v>
      </c>
      <c r="Y86" s="74"/>
      <c r="Z86" s="74"/>
      <c r="AA86" s="71"/>
      <c r="AB86" s="67"/>
      <c r="AC86" s="74">
        <f t="shared" si="119"/>
        <v>0</v>
      </c>
      <c r="AD86" s="74">
        <f t="shared" si="120"/>
        <v>0</v>
      </c>
      <c r="AE86" s="67"/>
      <c r="AF86" s="67"/>
      <c r="AG86" s="67"/>
      <c r="AH86" s="67"/>
      <c r="AI86" s="114"/>
      <c r="AJ86" s="114"/>
      <c r="AK86" s="349">
        <v>110</v>
      </c>
      <c r="AL86" s="350">
        <v>33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110</v>
      </c>
      <c r="AV86" s="70">
        <f t="shared" si="105"/>
        <v>33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57"/>
      <c r="BH86" s="358"/>
      <c r="BI86" s="357"/>
      <c r="BJ86" s="358"/>
      <c r="BK86" s="264"/>
      <c r="BL86" s="74"/>
      <c r="BM86" s="74"/>
      <c r="BN86" s="74"/>
      <c r="BO86" s="74"/>
      <c r="BP86" s="74"/>
      <c r="BQ86" s="74"/>
      <c r="BR86" s="74"/>
      <c r="BS86" s="263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>
        <v>6.18</v>
      </c>
      <c r="CH86" s="262">
        <v>2</v>
      </c>
      <c r="CI86" s="298">
        <v>20.6</v>
      </c>
      <c r="CJ86" s="262">
        <v>6</v>
      </c>
      <c r="CK86" s="269">
        <v>6</v>
      </c>
      <c r="CL86" s="269">
        <v>2</v>
      </c>
      <c r="CM86" s="298">
        <v>14.42</v>
      </c>
      <c r="CN86" s="269">
        <v>4.5</v>
      </c>
      <c r="CO86" s="74">
        <f t="shared" si="123"/>
        <v>47.2</v>
      </c>
      <c r="CP86" s="74">
        <f t="shared" si="124"/>
        <v>14.5</v>
      </c>
      <c r="CQ86" s="300">
        <v>247.40600000000001</v>
      </c>
      <c r="CR86" s="300"/>
      <c r="CS86" s="300"/>
      <c r="CT86" s="274"/>
      <c r="CU86" s="355">
        <v>18.556701030927837</v>
      </c>
      <c r="CV86" s="172"/>
      <c r="CW86" s="301">
        <v>63.814432989690722</v>
      </c>
      <c r="CX86" s="274"/>
      <c r="CY86" s="274"/>
      <c r="CZ86" s="274"/>
      <c r="DA86" s="278">
        <f t="shared" si="125"/>
        <v>329.77713402061858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5">
        <v>41.1</v>
      </c>
      <c r="DL86" s="345">
        <v>13.7</v>
      </c>
      <c r="DM86" s="371">
        <v>41.1</v>
      </c>
      <c r="DN86" s="371">
        <v>13.7</v>
      </c>
      <c r="DO86" s="345">
        <v>39.869999999999997</v>
      </c>
      <c r="DP86" s="345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39.17</v>
      </c>
      <c r="EH86" s="383">
        <v>9.7925000000000004</v>
      </c>
      <c r="EI86" s="87">
        <v>51.55</v>
      </c>
      <c r="EJ86" s="87">
        <v>12.887499999999999</v>
      </c>
      <c r="EK86" s="74">
        <v>128.87</v>
      </c>
      <c r="EL86" s="279">
        <v>32.217500000000001</v>
      </c>
      <c r="EM86" s="267">
        <v>103.09</v>
      </c>
      <c r="EN86" s="267">
        <v>25.772500000000001</v>
      </c>
      <c r="EO86" s="267">
        <v>103.09278350515464</v>
      </c>
      <c r="EP86" s="267">
        <v>25.773195876288661</v>
      </c>
      <c r="EQ86" s="74">
        <f t="shared" si="130"/>
        <v>425.77278350515462</v>
      </c>
      <c r="ER86" s="74">
        <f t="shared" si="131"/>
        <v>54.897500000000001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53">
        <v>23</v>
      </c>
      <c r="FB86" s="268">
        <v>0</v>
      </c>
      <c r="FC86" s="106">
        <v>24</v>
      </c>
      <c r="FD86" s="264">
        <v>0</v>
      </c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8">
        <v>550</v>
      </c>
      <c r="HR86" s="67"/>
      <c r="HS86" s="298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3">
        <v>6</v>
      </c>
      <c r="HZ86" s="303">
        <v>1.5</v>
      </c>
      <c r="IA86" s="89"/>
      <c r="IB86" s="87">
        <v>0</v>
      </c>
      <c r="IC86" s="172">
        <v>8</v>
      </c>
      <c r="ID86" s="269">
        <v>2</v>
      </c>
      <c r="IE86" s="184"/>
      <c r="IF86" s="184"/>
      <c r="IG86" s="74">
        <f t="shared" si="142"/>
        <v>14</v>
      </c>
      <c r="IH86" s="74">
        <f t="shared" si="143"/>
        <v>3.5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/>
      <c r="JB86" s="67"/>
      <c r="JC86" s="67"/>
      <c r="JD86" s="67"/>
      <c r="JE86" s="347">
        <v>10.31</v>
      </c>
      <c r="JF86" s="347">
        <v>0</v>
      </c>
      <c r="JG86" s="74">
        <f t="shared" si="144"/>
        <v>10.31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/>
      <c r="JP86" s="269"/>
      <c r="JQ86" s="298">
        <v>47.42</v>
      </c>
      <c r="JR86" s="269">
        <v>10</v>
      </c>
      <c r="JS86" s="67"/>
      <c r="JT86" s="67"/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7">
        <v>0</v>
      </c>
      <c r="LO86" s="75">
        <v>6.5750000000000002</v>
      </c>
      <c r="LP86" s="369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70">
        <v>0</v>
      </c>
      <c r="MN86" s="370">
        <v>0</v>
      </c>
      <c r="MO86" s="370">
        <v>0</v>
      </c>
      <c r="MP86" s="370">
        <v>0</v>
      </c>
      <c r="MQ86" s="70">
        <f t="shared" si="165"/>
        <v>0</v>
      </c>
      <c r="MR86" s="70">
        <f t="shared" si="166"/>
        <v>0</v>
      </c>
      <c r="MS86" s="70">
        <v>13.5</v>
      </c>
      <c r="MT86" s="70">
        <v>4.7</v>
      </c>
      <c r="MU86" s="70">
        <f t="shared" si="167"/>
        <v>13.5</v>
      </c>
      <c r="MV86" s="70">
        <f t="shared" si="168"/>
        <v>4.7</v>
      </c>
      <c r="MW86" s="70"/>
      <c r="MX86" s="70"/>
      <c r="MY86" s="70">
        <f t="shared" si="169"/>
        <v>0</v>
      </c>
      <c r="MZ86" s="70">
        <f t="shared" si="170"/>
        <v>0</v>
      </c>
      <c r="NA86" s="305"/>
      <c r="NB86" s="344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407">
        <v>0</v>
      </c>
      <c r="OP86" s="270"/>
      <c r="OQ86" s="407">
        <v>0</v>
      </c>
      <c r="OR86" s="270"/>
      <c r="OS86" s="407">
        <v>0</v>
      </c>
      <c r="OT86" s="270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/>
      <c r="N87" s="67"/>
      <c r="O87" s="71"/>
      <c r="P87" s="67"/>
      <c r="Q87" s="114"/>
      <c r="R87" s="74"/>
      <c r="S87" s="263"/>
      <c r="T87" s="263"/>
      <c r="U87" s="74"/>
      <c r="V87" s="74"/>
      <c r="W87" s="74">
        <f t="shared" si="117"/>
        <v>0</v>
      </c>
      <c r="X87" s="74">
        <f t="shared" si="118"/>
        <v>0</v>
      </c>
      <c r="Y87" s="74"/>
      <c r="Z87" s="74"/>
      <c r="AA87" s="71"/>
      <c r="AB87" s="67"/>
      <c r="AC87" s="74">
        <f t="shared" si="119"/>
        <v>0</v>
      </c>
      <c r="AD87" s="74">
        <f t="shared" si="120"/>
        <v>0</v>
      </c>
      <c r="AE87" s="67"/>
      <c r="AF87" s="67"/>
      <c r="AG87" s="67"/>
      <c r="AH87" s="67"/>
      <c r="AI87" s="114"/>
      <c r="AJ87" s="114"/>
      <c r="AK87" s="349">
        <v>110</v>
      </c>
      <c r="AL87" s="350">
        <v>33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110</v>
      </c>
      <c r="AV87" s="70">
        <f t="shared" si="105"/>
        <v>33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57"/>
      <c r="BH87" s="358"/>
      <c r="BI87" s="357"/>
      <c r="BJ87" s="358"/>
      <c r="BK87" s="264"/>
      <c r="BL87" s="74"/>
      <c r="BM87" s="74"/>
      <c r="BN87" s="74"/>
      <c r="BO87" s="74"/>
      <c r="BP87" s="74"/>
      <c r="BQ87" s="74"/>
      <c r="BR87" s="74"/>
      <c r="BS87" s="263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>
        <v>6.18</v>
      </c>
      <c r="CH87" s="262">
        <v>2</v>
      </c>
      <c r="CI87" s="298">
        <v>20.6</v>
      </c>
      <c r="CJ87" s="262">
        <v>6</v>
      </c>
      <c r="CK87" s="269">
        <v>6</v>
      </c>
      <c r="CL87" s="269">
        <v>2</v>
      </c>
      <c r="CM87" s="298">
        <v>14.42</v>
      </c>
      <c r="CN87" s="269">
        <v>4.5</v>
      </c>
      <c r="CO87" s="74">
        <f t="shared" si="123"/>
        <v>47.2</v>
      </c>
      <c r="CP87" s="74">
        <f t="shared" si="124"/>
        <v>14.5</v>
      </c>
      <c r="CQ87" s="300">
        <v>247.40600000000001</v>
      </c>
      <c r="CR87" s="300"/>
      <c r="CS87" s="300"/>
      <c r="CT87" s="274"/>
      <c r="CU87" s="355">
        <v>18.556701030927837</v>
      </c>
      <c r="CV87" s="172"/>
      <c r="CW87" s="301">
        <v>63.814432989690722</v>
      </c>
      <c r="CX87" s="274"/>
      <c r="CY87" s="274"/>
      <c r="CZ87" s="274"/>
      <c r="DA87" s="278">
        <f t="shared" si="125"/>
        <v>329.77713402061858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5">
        <v>41.1</v>
      </c>
      <c r="DL87" s="345">
        <v>13.7</v>
      </c>
      <c r="DM87" s="371">
        <v>41.1</v>
      </c>
      <c r="DN87" s="371">
        <v>13.7</v>
      </c>
      <c r="DO87" s="345">
        <v>39.869999999999997</v>
      </c>
      <c r="DP87" s="345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39.17</v>
      </c>
      <c r="EH87" s="383">
        <v>9.7925000000000004</v>
      </c>
      <c r="EI87" s="87">
        <v>51.55</v>
      </c>
      <c r="EJ87" s="87">
        <v>12.887499999999999</v>
      </c>
      <c r="EK87" s="74">
        <v>128.87</v>
      </c>
      <c r="EL87" s="279">
        <v>32.217500000000001</v>
      </c>
      <c r="EM87" s="267">
        <v>103.09</v>
      </c>
      <c r="EN87" s="267">
        <v>25.772500000000001</v>
      </c>
      <c r="EO87" s="267">
        <v>103.09278350515464</v>
      </c>
      <c r="EP87" s="267">
        <v>25.773195876288661</v>
      </c>
      <c r="EQ87" s="74">
        <f t="shared" si="130"/>
        <v>425.77278350515462</v>
      </c>
      <c r="ER87" s="74">
        <f t="shared" si="131"/>
        <v>54.897500000000001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53">
        <v>23</v>
      </c>
      <c r="FB87" s="268">
        <v>0</v>
      </c>
      <c r="FC87" s="106">
        <v>24</v>
      </c>
      <c r="FD87" s="264">
        <v>0</v>
      </c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8">
        <v>565</v>
      </c>
      <c r="HR87" s="67"/>
      <c r="HS87" s="298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>
        <v>6</v>
      </c>
      <c r="HZ87" s="288">
        <v>1.5</v>
      </c>
      <c r="IA87" s="89"/>
      <c r="IB87" s="87">
        <v>0</v>
      </c>
      <c r="IC87" s="172">
        <v>8</v>
      </c>
      <c r="ID87" s="269">
        <v>2</v>
      </c>
      <c r="IE87" s="184"/>
      <c r="IF87" s="184"/>
      <c r="IG87" s="74">
        <f t="shared" si="142"/>
        <v>14</v>
      </c>
      <c r="IH87" s="74">
        <f t="shared" si="143"/>
        <v>3.5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/>
      <c r="JB87" s="67"/>
      <c r="JC87" s="67"/>
      <c r="JD87" s="67"/>
      <c r="JE87" s="347">
        <v>10.31</v>
      </c>
      <c r="JF87" s="347">
        <v>0</v>
      </c>
      <c r="JG87" s="74">
        <f t="shared" si="144"/>
        <v>10.31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/>
      <c r="JP87" s="269"/>
      <c r="JQ87" s="298">
        <v>47.42</v>
      </c>
      <c r="JR87" s="269">
        <v>10</v>
      </c>
      <c r="JS87" s="67"/>
      <c r="JT87" s="67"/>
      <c r="JU87" s="74"/>
      <c r="JV87" s="74"/>
      <c r="JW87" s="74">
        <f t="shared" si="146"/>
        <v>53.886300000000006</v>
      </c>
      <c r="JX87" s="74">
        <f t="shared" si="147"/>
        <v>11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7">
        <v>0</v>
      </c>
      <c r="LO87" s="75">
        <v>6.5750000000000002</v>
      </c>
      <c r="LP87" s="369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70">
        <v>0</v>
      </c>
      <c r="MN87" s="370">
        <v>0</v>
      </c>
      <c r="MO87" s="370">
        <v>0</v>
      </c>
      <c r="MP87" s="370">
        <v>0</v>
      </c>
      <c r="MQ87" s="70">
        <f t="shared" si="165"/>
        <v>0</v>
      </c>
      <c r="MR87" s="70">
        <f t="shared" si="166"/>
        <v>0</v>
      </c>
      <c r="MS87" s="70">
        <v>13.5</v>
      </c>
      <c r="MT87" s="70">
        <v>4.7</v>
      </c>
      <c r="MU87" s="70">
        <f t="shared" si="167"/>
        <v>13.5</v>
      </c>
      <c r="MV87" s="70">
        <f t="shared" si="168"/>
        <v>4.7</v>
      </c>
      <c r="MW87" s="70"/>
      <c r="MX87" s="70"/>
      <c r="MY87" s="70">
        <f t="shared" si="169"/>
        <v>0</v>
      </c>
      <c r="MZ87" s="70">
        <f t="shared" si="170"/>
        <v>0</v>
      </c>
      <c r="NA87" s="305"/>
      <c r="NB87" s="344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407">
        <v>0</v>
      </c>
      <c r="OP87" s="270"/>
      <c r="OQ87" s="407">
        <v>0</v>
      </c>
      <c r="OR87" s="270"/>
      <c r="OS87" s="407">
        <v>0</v>
      </c>
      <c r="OT87" s="270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/>
      <c r="N88" s="67"/>
      <c r="O88" s="71"/>
      <c r="P88" s="67"/>
      <c r="Q88" s="114"/>
      <c r="R88" s="74"/>
      <c r="S88" s="263"/>
      <c r="T88" s="263"/>
      <c r="U88" s="74"/>
      <c r="V88" s="74"/>
      <c r="W88" s="74">
        <f t="shared" si="117"/>
        <v>0</v>
      </c>
      <c r="X88" s="74">
        <f t="shared" si="118"/>
        <v>0</v>
      </c>
      <c r="Y88" s="74"/>
      <c r="Z88" s="74"/>
      <c r="AA88" s="71"/>
      <c r="AB88" s="67"/>
      <c r="AC88" s="74">
        <f t="shared" si="119"/>
        <v>0</v>
      </c>
      <c r="AD88" s="74">
        <f t="shared" si="120"/>
        <v>0</v>
      </c>
      <c r="AE88" s="67"/>
      <c r="AF88" s="67"/>
      <c r="AG88" s="67"/>
      <c r="AH88" s="67"/>
      <c r="AI88" s="114"/>
      <c r="AJ88" s="114"/>
      <c r="AK88" s="349">
        <v>110</v>
      </c>
      <c r="AL88" s="350">
        <v>33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110</v>
      </c>
      <c r="AV88" s="70">
        <f t="shared" si="105"/>
        <v>33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57"/>
      <c r="BH88" s="358"/>
      <c r="BI88" s="357"/>
      <c r="BJ88" s="358"/>
      <c r="BK88" s="264"/>
      <c r="BL88" s="74"/>
      <c r="BM88" s="74"/>
      <c r="BN88" s="74"/>
      <c r="BO88" s="74"/>
      <c r="BP88" s="74"/>
      <c r="BQ88" s="74"/>
      <c r="BR88" s="74"/>
      <c r="BS88" s="263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>
        <v>6.18</v>
      </c>
      <c r="CH88" s="262">
        <v>2</v>
      </c>
      <c r="CI88" s="298">
        <v>20.6</v>
      </c>
      <c r="CJ88" s="262">
        <v>6</v>
      </c>
      <c r="CK88" s="269">
        <v>6</v>
      </c>
      <c r="CL88" s="269">
        <v>2</v>
      </c>
      <c r="CM88" s="298">
        <v>14.42</v>
      </c>
      <c r="CN88" s="269">
        <v>4.5</v>
      </c>
      <c r="CO88" s="74">
        <f t="shared" si="123"/>
        <v>47.2</v>
      </c>
      <c r="CP88" s="74">
        <f t="shared" si="124"/>
        <v>14.5</v>
      </c>
      <c r="CQ88" s="300">
        <v>247.40600000000001</v>
      </c>
      <c r="CR88" s="300"/>
      <c r="CS88" s="300"/>
      <c r="CT88" s="274"/>
      <c r="CU88" s="355">
        <v>18.556701030927837</v>
      </c>
      <c r="CV88" s="172"/>
      <c r="CW88" s="301">
        <v>63.814432989690722</v>
      </c>
      <c r="CX88" s="274"/>
      <c r="CY88" s="274"/>
      <c r="CZ88" s="274"/>
      <c r="DA88" s="278">
        <f t="shared" si="125"/>
        <v>329.77713402061858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5">
        <v>41.1</v>
      </c>
      <c r="DL88" s="345">
        <v>13.7</v>
      </c>
      <c r="DM88" s="371">
        <v>41.1</v>
      </c>
      <c r="DN88" s="371">
        <v>13.7</v>
      </c>
      <c r="DO88" s="345">
        <v>39.869999999999997</v>
      </c>
      <c r="DP88" s="345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39.17</v>
      </c>
      <c r="EH88" s="383">
        <v>9.7925000000000004</v>
      </c>
      <c r="EI88" s="87">
        <v>51.55</v>
      </c>
      <c r="EJ88" s="87">
        <v>12.887499999999999</v>
      </c>
      <c r="EK88" s="74">
        <v>128.87</v>
      </c>
      <c r="EL88" s="279">
        <v>32.217500000000001</v>
      </c>
      <c r="EM88" s="267">
        <v>103.09</v>
      </c>
      <c r="EN88" s="267">
        <v>25.772500000000001</v>
      </c>
      <c r="EO88" s="267">
        <v>103.09278350515464</v>
      </c>
      <c r="EP88" s="267">
        <v>25.773195876288661</v>
      </c>
      <c r="EQ88" s="74">
        <f t="shared" si="130"/>
        <v>425.77278350515462</v>
      </c>
      <c r="ER88" s="74">
        <f t="shared" si="131"/>
        <v>54.897500000000001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53">
        <v>23</v>
      </c>
      <c r="FB88" s="268">
        <v>0</v>
      </c>
      <c r="FC88" s="106">
        <v>24</v>
      </c>
      <c r="FD88" s="264">
        <v>0</v>
      </c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8">
        <v>565</v>
      </c>
      <c r="HR88" s="67"/>
      <c r="HS88" s="298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3">
        <v>6</v>
      </c>
      <c r="HZ88" s="303">
        <v>1.5</v>
      </c>
      <c r="IA88" s="89"/>
      <c r="IB88" s="87">
        <v>0</v>
      </c>
      <c r="IC88" s="172">
        <v>8</v>
      </c>
      <c r="ID88" s="269">
        <v>2</v>
      </c>
      <c r="IE88" s="184"/>
      <c r="IF88" s="184"/>
      <c r="IG88" s="74">
        <f t="shared" si="142"/>
        <v>14</v>
      </c>
      <c r="IH88" s="74">
        <f t="shared" si="143"/>
        <v>3.5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/>
      <c r="JB88" s="67"/>
      <c r="JC88" s="67"/>
      <c r="JD88" s="67"/>
      <c r="JE88" s="347">
        <v>10.31</v>
      </c>
      <c r="JF88" s="347">
        <v>0</v>
      </c>
      <c r="JG88" s="74">
        <f t="shared" si="144"/>
        <v>10.31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/>
      <c r="JP88" s="269"/>
      <c r="JQ88" s="298">
        <v>47.42</v>
      </c>
      <c r="JR88" s="269">
        <v>10</v>
      </c>
      <c r="JS88" s="67"/>
      <c r="JT88" s="67"/>
      <c r="JU88" s="74"/>
      <c r="JV88" s="74"/>
      <c r="JW88" s="74">
        <f t="shared" si="146"/>
        <v>53.886300000000006</v>
      </c>
      <c r="JX88" s="74">
        <f t="shared" si="147"/>
        <v>11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7">
        <v>0</v>
      </c>
      <c r="LO88" s="75">
        <v>6.5750000000000002</v>
      </c>
      <c r="LP88" s="369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70">
        <v>0</v>
      </c>
      <c r="MN88" s="370">
        <v>0</v>
      </c>
      <c r="MO88" s="370">
        <v>0</v>
      </c>
      <c r="MP88" s="370">
        <v>0</v>
      </c>
      <c r="MQ88" s="70">
        <f t="shared" si="165"/>
        <v>0</v>
      </c>
      <c r="MR88" s="70">
        <f t="shared" si="166"/>
        <v>0</v>
      </c>
      <c r="MS88" s="70">
        <v>13.5</v>
      </c>
      <c r="MT88" s="70">
        <v>4.7</v>
      </c>
      <c r="MU88" s="70">
        <f t="shared" si="167"/>
        <v>13.5</v>
      </c>
      <c r="MV88" s="70">
        <f t="shared" si="168"/>
        <v>4.7</v>
      </c>
      <c r="MW88" s="70"/>
      <c r="MX88" s="70"/>
      <c r="MY88" s="70">
        <f t="shared" si="169"/>
        <v>0</v>
      </c>
      <c r="MZ88" s="70">
        <f t="shared" si="170"/>
        <v>0</v>
      </c>
      <c r="NA88" s="305"/>
      <c r="NB88" s="344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407">
        <v>0</v>
      </c>
      <c r="OP88" s="270"/>
      <c r="OQ88" s="407">
        <v>0</v>
      </c>
      <c r="OR88" s="270"/>
      <c r="OS88" s="407">
        <v>0</v>
      </c>
      <c r="OT88" s="270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/>
      <c r="N89" s="67"/>
      <c r="O89" s="71"/>
      <c r="P89" s="67"/>
      <c r="Q89" s="114"/>
      <c r="R89" s="74"/>
      <c r="S89" s="263"/>
      <c r="T89" s="263"/>
      <c r="U89" s="74"/>
      <c r="V89" s="74"/>
      <c r="W89" s="74">
        <f t="shared" si="117"/>
        <v>0</v>
      </c>
      <c r="X89" s="74">
        <f t="shared" si="118"/>
        <v>0</v>
      </c>
      <c r="Y89" s="74"/>
      <c r="Z89" s="74"/>
      <c r="AA89" s="71"/>
      <c r="AB89" s="67"/>
      <c r="AC89" s="74">
        <f t="shared" si="119"/>
        <v>0</v>
      </c>
      <c r="AD89" s="74">
        <f t="shared" si="120"/>
        <v>0</v>
      </c>
      <c r="AE89" s="67"/>
      <c r="AF89" s="67"/>
      <c r="AG89" s="67"/>
      <c r="AH89" s="67"/>
      <c r="AI89" s="114"/>
      <c r="AJ89" s="114"/>
      <c r="AK89" s="349">
        <v>110</v>
      </c>
      <c r="AL89" s="350">
        <v>33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110</v>
      </c>
      <c r="AV89" s="70">
        <f t="shared" si="105"/>
        <v>33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57"/>
      <c r="BH89" s="358"/>
      <c r="BI89" s="357"/>
      <c r="BJ89" s="358"/>
      <c r="BK89" s="264"/>
      <c r="BL89" s="74"/>
      <c r="BM89" s="74"/>
      <c r="BN89" s="74"/>
      <c r="BO89" s="74"/>
      <c r="BP89" s="74"/>
      <c r="BQ89" s="74"/>
      <c r="BR89" s="74"/>
      <c r="BS89" s="263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>
        <v>6.18</v>
      </c>
      <c r="CH89" s="262">
        <v>2</v>
      </c>
      <c r="CI89" s="298">
        <v>20.6</v>
      </c>
      <c r="CJ89" s="262">
        <v>6</v>
      </c>
      <c r="CK89" s="269">
        <v>6</v>
      </c>
      <c r="CL89" s="269">
        <v>2</v>
      </c>
      <c r="CM89" s="298">
        <v>14.42</v>
      </c>
      <c r="CN89" s="269">
        <v>4.5</v>
      </c>
      <c r="CO89" s="74">
        <f t="shared" si="123"/>
        <v>47.2</v>
      </c>
      <c r="CP89" s="74">
        <f t="shared" si="124"/>
        <v>14.5</v>
      </c>
      <c r="CQ89" s="300">
        <v>247.40600000000001</v>
      </c>
      <c r="CR89" s="300"/>
      <c r="CS89" s="300"/>
      <c r="CT89" s="274"/>
      <c r="CU89" s="355">
        <v>18.556701030927837</v>
      </c>
      <c r="CV89" s="172"/>
      <c r="CW89" s="301">
        <v>63.814432989690722</v>
      </c>
      <c r="CX89" s="274"/>
      <c r="CY89" s="274"/>
      <c r="CZ89" s="274"/>
      <c r="DA89" s="278">
        <f t="shared" si="125"/>
        <v>329.77713402061858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5">
        <v>41.1</v>
      </c>
      <c r="DL89" s="345">
        <v>13.7</v>
      </c>
      <c r="DM89" s="371">
        <v>41.1</v>
      </c>
      <c r="DN89" s="371">
        <v>13.7</v>
      </c>
      <c r="DO89" s="345">
        <v>39.869999999999997</v>
      </c>
      <c r="DP89" s="345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39.17</v>
      </c>
      <c r="EH89" s="383">
        <v>9.7925000000000004</v>
      </c>
      <c r="EI89" s="87">
        <v>51.55</v>
      </c>
      <c r="EJ89" s="87">
        <v>12.887499999999999</v>
      </c>
      <c r="EK89" s="74">
        <v>128.87</v>
      </c>
      <c r="EL89" s="279">
        <v>32.217500000000001</v>
      </c>
      <c r="EM89" s="267">
        <v>103.09</v>
      </c>
      <c r="EN89" s="267">
        <v>25.772500000000001</v>
      </c>
      <c r="EO89" s="267">
        <v>103.09278350515464</v>
      </c>
      <c r="EP89" s="267">
        <v>25.773195876288661</v>
      </c>
      <c r="EQ89" s="74">
        <f t="shared" si="130"/>
        <v>425.77278350515462</v>
      </c>
      <c r="ER89" s="74">
        <f t="shared" si="131"/>
        <v>54.897500000000001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53">
        <v>23</v>
      </c>
      <c r="FB89" s="268">
        <v>0</v>
      </c>
      <c r="FC89" s="106">
        <v>24</v>
      </c>
      <c r="FD89" s="264">
        <v>0</v>
      </c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8">
        <v>565</v>
      </c>
      <c r="HR89" s="67"/>
      <c r="HS89" s="298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3">
        <v>6</v>
      </c>
      <c r="HZ89" s="303">
        <v>1.5</v>
      </c>
      <c r="IA89" s="89"/>
      <c r="IB89" s="87">
        <v>0</v>
      </c>
      <c r="IC89" s="172">
        <v>8</v>
      </c>
      <c r="ID89" s="269">
        <v>2</v>
      </c>
      <c r="IE89" s="184"/>
      <c r="IF89" s="184"/>
      <c r="IG89" s="74">
        <f t="shared" si="142"/>
        <v>14</v>
      </c>
      <c r="IH89" s="74">
        <f t="shared" si="143"/>
        <v>3.5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/>
      <c r="JB89" s="67"/>
      <c r="JC89" s="67"/>
      <c r="JD89" s="67"/>
      <c r="JE89" s="347">
        <v>10.31</v>
      </c>
      <c r="JF89" s="347">
        <v>0</v>
      </c>
      <c r="JG89" s="74">
        <f t="shared" si="144"/>
        <v>10.31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/>
      <c r="JP89" s="269"/>
      <c r="JQ89" s="298">
        <v>47.42</v>
      </c>
      <c r="JR89" s="269">
        <v>10</v>
      </c>
      <c r="JS89" s="67"/>
      <c r="JT89" s="67"/>
      <c r="JU89" s="74"/>
      <c r="JV89" s="74"/>
      <c r="JW89" s="74">
        <f t="shared" si="146"/>
        <v>53.886300000000006</v>
      </c>
      <c r="JX89" s="74">
        <f t="shared" si="147"/>
        <v>11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7">
        <v>0</v>
      </c>
      <c r="LO89" s="75">
        <v>6.5750000000000002</v>
      </c>
      <c r="LP89" s="369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70">
        <v>0</v>
      </c>
      <c r="MN89" s="370">
        <v>0</v>
      </c>
      <c r="MO89" s="370">
        <v>0</v>
      </c>
      <c r="MP89" s="370">
        <v>0</v>
      </c>
      <c r="MQ89" s="70">
        <f t="shared" si="165"/>
        <v>0</v>
      </c>
      <c r="MR89" s="70">
        <f t="shared" si="166"/>
        <v>0</v>
      </c>
      <c r="MS89" s="70">
        <v>13.5</v>
      </c>
      <c r="MT89" s="70">
        <v>4.7</v>
      </c>
      <c r="MU89" s="70">
        <f t="shared" si="167"/>
        <v>13.5</v>
      </c>
      <c r="MV89" s="70">
        <f t="shared" si="168"/>
        <v>4.7</v>
      </c>
      <c r="MW89" s="70"/>
      <c r="MX89" s="70"/>
      <c r="MY89" s="70">
        <f t="shared" si="169"/>
        <v>0</v>
      </c>
      <c r="MZ89" s="70">
        <f t="shared" si="170"/>
        <v>0</v>
      </c>
      <c r="NA89" s="305"/>
      <c r="NB89" s="344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407">
        <v>0</v>
      </c>
      <c r="OP89" s="270"/>
      <c r="OQ89" s="407">
        <v>0</v>
      </c>
      <c r="OR89" s="270"/>
      <c r="OS89" s="407">
        <v>0</v>
      </c>
      <c r="OT89" s="270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/>
      <c r="N90" s="67"/>
      <c r="O90" s="71"/>
      <c r="P90" s="67"/>
      <c r="Q90" s="114"/>
      <c r="R90" s="74"/>
      <c r="S90" s="263"/>
      <c r="T90" s="263"/>
      <c r="U90" s="74"/>
      <c r="V90" s="74"/>
      <c r="W90" s="74">
        <f t="shared" si="117"/>
        <v>0</v>
      </c>
      <c r="X90" s="74">
        <f t="shared" si="118"/>
        <v>0</v>
      </c>
      <c r="Y90" s="74"/>
      <c r="Z90" s="74"/>
      <c r="AA90" s="71"/>
      <c r="AB90" s="67"/>
      <c r="AC90" s="74">
        <f t="shared" si="119"/>
        <v>0</v>
      </c>
      <c r="AD90" s="74">
        <f t="shared" si="120"/>
        <v>0</v>
      </c>
      <c r="AE90" s="67"/>
      <c r="AF90" s="67"/>
      <c r="AG90" s="67"/>
      <c r="AH90" s="67"/>
      <c r="AI90" s="114"/>
      <c r="AJ90" s="114"/>
      <c r="AK90" s="349">
        <v>110</v>
      </c>
      <c r="AL90" s="350">
        <v>33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110</v>
      </c>
      <c r="AV90" s="70">
        <f t="shared" si="105"/>
        <v>33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57"/>
      <c r="BH90" s="358"/>
      <c r="BI90" s="357"/>
      <c r="BJ90" s="358"/>
      <c r="BK90" s="264"/>
      <c r="BL90" s="74"/>
      <c r="BM90" s="74"/>
      <c r="BN90" s="74"/>
      <c r="BO90" s="74"/>
      <c r="BP90" s="74"/>
      <c r="BQ90" s="74"/>
      <c r="BR90" s="74"/>
      <c r="BS90" s="263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>
        <v>6.18</v>
      </c>
      <c r="CH90" s="262">
        <v>2</v>
      </c>
      <c r="CI90" s="298">
        <v>20.6</v>
      </c>
      <c r="CJ90" s="262">
        <v>6</v>
      </c>
      <c r="CK90" s="269">
        <v>6</v>
      </c>
      <c r="CL90" s="269">
        <v>2</v>
      </c>
      <c r="CM90" s="298">
        <v>14.42</v>
      </c>
      <c r="CN90" s="269">
        <v>4.5</v>
      </c>
      <c r="CO90" s="74">
        <f t="shared" si="123"/>
        <v>47.2</v>
      </c>
      <c r="CP90" s="74">
        <f t="shared" si="124"/>
        <v>14.5</v>
      </c>
      <c r="CQ90" s="300">
        <v>247.40600000000001</v>
      </c>
      <c r="CR90" s="300"/>
      <c r="CS90" s="300"/>
      <c r="CT90" s="274"/>
      <c r="CU90" s="355">
        <v>18.556701030927837</v>
      </c>
      <c r="CV90" s="172"/>
      <c r="CW90" s="301">
        <v>63.814432989690722</v>
      </c>
      <c r="CX90" s="274"/>
      <c r="CY90" s="274"/>
      <c r="CZ90" s="274"/>
      <c r="DA90" s="278">
        <f t="shared" si="125"/>
        <v>329.77713402061858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5">
        <v>41.1</v>
      </c>
      <c r="DL90" s="345">
        <v>13.7</v>
      </c>
      <c r="DM90" s="371">
        <v>41.1</v>
      </c>
      <c r="DN90" s="371">
        <v>13.7</v>
      </c>
      <c r="DO90" s="345">
        <v>39.869999999999997</v>
      </c>
      <c r="DP90" s="345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39.17</v>
      </c>
      <c r="EH90" s="383">
        <v>9.7925000000000004</v>
      </c>
      <c r="EI90" s="87">
        <v>51.55</v>
      </c>
      <c r="EJ90" s="87">
        <v>12.887499999999999</v>
      </c>
      <c r="EK90" s="74">
        <v>128.87</v>
      </c>
      <c r="EL90" s="279">
        <v>32.217500000000001</v>
      </c>
      <c r="EM90" s="267">
        <v>103.09</v>
      </c>
      <c r="EN90" s="267">
        <v>25.772500000000001</v>
      </c>
      <c r="EO90" s="267">
        <v>103.09278350515464</v>
      </c>
      <c r="EP90" s="267">
        <v>25.773195876288661</v>
      </c>
      <c r="EQ90" s="74">
        <f t="shared" si="130"/>
        <v>425.77278350515462</v>
      </c>
      <c r="ER90" s="74">
        <f t="shared" si="131"/>
        <v>54.897500000000001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53">
        <v>23</v>
      </c>
      <c r="FB90" s="268">
        <v>0</v>
      </c>
      <c r="FC90" s="106">
        <v>24</v>
      </c>
      <c r="FD90" s="264">
        <v>0</v>
      </c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8">
        <v>565</v>
      </c>
      <c r="HR90" s="67"/>
      <c r="HS90" s="298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3">
        <v>6</v>
      </c>
      <c r="HZ90" s="303">
        <v>1.5</v>
      </c>
      <c r="IA90" s="89"/>
      <c r="IB90" s="87">
        <v>0</v>
      </c>
      <c r="IC90" s="172">
        <v>8</v>
      </c>
      <c r="ID90" s="269">
        <v>2</v>
      </c>
      <c r="IE90" s="184"/>
      <c r="IF90" s="184"/>
      <c r="IG90" s="74">
        <f t="shared" si="142"/>
        <v>14</v>
      </c>
      <c r="IH90" s="74">
        <f t="shared" si="143"/>
        <v>3.5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/>
      <c r="JB90" s="67"/>
      <c r="JC90" s="67"/>
      <c r="JD90" s="67"/>
      <c r="JE90" s="347">
        <v>10.31</v>
      </c>
      <c r="JF90" s="347">
        <v>0</v>
      </c>
      <c r="JG90" s="74">
        <f t="shared" si="144"/>
        <v>10.31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/>
      <c r="JP90" s="269"/>
      <c r="JQ90" s="298">
        <v>47.42</v>
      </c>
      <c r="JR90" s="269">
        <v>10</v>
      </c>
      <c r="JS90" s="67"/>
      <c r="JT90" s="67"/>
      <c r="JU90" s="74"/>
      <c r="JV90" s="74"/>
      <c r="JW90" s="74">
        <f t="shared" si="146"/>
        <v>53.886300000000006</v>
      </c>
      <c r="JX90" s="74">
        <f t="shared" si="147"/>
        <v>11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7">
        <v>0</v>
      </c>
      <c r="LO90" s="75">
        <v>6.5750000000000002</v>
      </c>
      <c r="LP90" s="369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70">
        <v>0</v>
      </c>
      <c r="MN90" s="370">
        <v>0</v>
      </c>
      <c r="MO90" s="370">
        <v>0</v>
      </c>
      <c r="MP90" s="370">
        <v>0</v>
      </c>
      <c r="MQ90" s="70">
        <f t="shared" si="165"/>
        <v>0</v>
      </c>
      <c r="MR90" s="70">
        <f t="shared" si="166"/>
        <v>0</v>
      </c>
      <c r="MS90" s="70">
        <v>13.5</v>
      </c>
      <c r="MT90" s="70">
        <v>4.7</v>
      </c>
      <c r="MU90" s="70">
        <f t="shared" si="167"/>
        <v>13.5</v>
      </c>
      <c r="MV90" s="70">
        <f t="shared" si="168"/>
        <v>4.7</v>
      </c>
      <c r="MW90" s="70"/>
      <c r="MX90" s="70"/>
      <c r="MY90" s="70">
        <f t="shared" si="169"/>
        <v>0</v>
      </c>
      <c r="MZ90" s="70">
        <f t="shared" si="170"/>
        <v>0</v>
      </c>
      <c r="NA90" s="305"/>
      <c r="NB90" s="344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407">
        <v>0</v>
      </c>
      <c r="OP90" s="270"/>
      <c r="OQ90" s="407">
        <v>0</v>
      </c>
      <c r="OR90" s="270"/>
      <c r="OS90" s="407">
        <v>0</v>
      </c>
      <c r="OT90" s="270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/>
      <c r="N91" s="67"/>
      <c r="O91" s="71"/>
      <c r="P91" s="67"/>
      <c r="Q91" s="114"/>
      <c r="R91" s="74"/>
      <c r="S91" s="263"/>
      <c r="T91" s="263"/>
      <c r="U91" s="74"/>
      <c r="V91" s="74"/>
      <c r="W91" s="74">
        <f t="shared" si="117"/>
        <v>0</v>
      </c>
      <c r="X91" s="74">
        <f t="shared" si="118"/>
        <v>0</v>
      </c>
      <c r="Y91" s="74"/>
      <c r="Z91" s="74"/>
      <c r="AA91" s="71"/>
      <c r="AB91" s="67"/>
      <c r="AC91" s="74">
        <f t="shared" si="119"/>
        <v>0</v>
      </c>
      <c r="AD91" s="74">
        <f t="shared" si="120"/>
        <v>0</v>
      </c>
      <c r="AE91" s="67"/>
      <c r="AF91" s="67"/>
      <c r="AG91" s="67"/>
      <c r="AH91" s="67"/>
      <c r="AI91" s="114"/>
      <c r="AJ91" s="114"/>
      <c r="AK91" s="349">
        <v>110</v>
      </c>
      <c r="AL91" s="350">
        <v>33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110</v>
      </c>
      <c r="AV91" s="70">
        <f t="shared" si="105"/>
        <v>33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57"/>
      <c r="BH91" s="358"/>
      <c r="BI91" s="357"/>
      <c r="BJ91" s="358"/>
      <c r="BK91" s="264"/>
      <c r="BL91" s="74"/>
      <c r="BM91" s="74"/>
      <c r="BN91" s="74"/>
      <c r="BO91" s="74"/>
      <c r="BP91" s="74"/>
      <c r="BQ91" s="74"/>
      <c r="BR91" s="74"/>
      <c r="BS91" s="263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>
        <v>6.18</v>
      </c>
      <c r="CH91" s="262">
        <v>2</v>
      </c>
      <c r="CI91" s="298">
        <v>20.6</v>
      </c>
      <c r="CJ91" s="262">
        <v>6</v>
      </c>
      <c r="CK91" s="269">
        <v>6</v>
      </c>
      <c r="CL91" s="269">
        <v>2</v>
      </c>
      <c r="CM91" s="298">
        <v>14.42</v>
      </c>
      <c r="CN91" s="269">
        <v>4.5</v>
      </c>
      <c r="CO91" s="74">
        <f t="shared" si="123"/>
        <v>47.2</v>
      </c>
      <c r="CP91" s="74">
        <f t="shared" si="124"/>
        <v>14.5</v>
      </c>
      <c r="CQ91" s="300">
        <v>247.40600000000001</v>
      </c>
      <c r="CR91" s="300"/>
      <c r="CS91" s="300"/>
      <c r="CT91" s="274"/>
      <c r="CU91" s="355">
        <v>18.556701030927837</v>
      </c>
      <c r="CV91" s="172"/>
      <c r="CW91" s="301">
        <v>63.814432989690722</v>
      </c>
      <c r="CX91" s="274"/>
      <c r="CY91" s="274"/>
      <c r="CZ91" s="274"/>
      <c r="DA91" s="278">
        <f t="shared" si="125"/>
        <v>329.77713402061858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5">
        <v>41.1</v>
      </c>
      <c r="DL91" s="345">
        <v>13.7</v>
      </c>
      <c r="DM91" s="371">
        <v>41.1</v>
      </c>
      <c r="DN91" s="371">
        <v>13.7</v>
      </c>
      <c r="DO91" s="345">
        <v>39.869999999999997</v>
      </c>
      <c r="DP91" s="345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39.17</v>
      </c>
      <c r="EH91" s="383">
        <v>9.7925000000000004</v>
      </c>
      <c r="EI91" s="87">
        <v>51.55</v>
      </c>
      <c r="EJ91" s="87">
        <v>12.887499999999999</v>
      </c>
      <c r="EK91" s="74">
        <v>128.87</v>
      </c>
      <c r="EL91" s="279">
        <v>32.217500000000001</v>
      </c>
      <c r="EM91" s="267">
        <v>103.09</v>
      </c>
      <c r="EN91" s="267">
        <v>25.772500000000001</v>
      </c>
      <c r="EO91" s="267">
        <v>103.09278350515464</v>
      </c>
      <c r="EP91" s="267">
        <v>25.773195876288661</v>
      </c>
      <c r="EQ91" s="74">
        <f t="shared" si="130"/>
        <v>425.77278350515462</v>
      </c>
      <c r="ER91" s="74">
        <f t="shared" si="131"/>
        <v>54.897500000000001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53">
        <v>23</v>
      </c>
      <c r="FB91" s="268">
        <v>0</v>
      </c>
      <c r="FC91" s="106">
        <v>24</v>
      </c>
      <c r="FD91" s="264">
        <v>0</v>
      </c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8">
        <v>565</v>
      </c>
      <c r="HR91" s="67"/>
      <c r="HS91" s="298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3">
        <v>6</v>
      </c>
      <c r="HZ91" s="303">
        <v>1.5</v>
      </c>
      <c r="IA91" s="89"/>
      <c r="IB91" s="87">
        <v>0</v>
      </c>
      <c r="IC91" s="172">
        <v>8</v>
      </c>
      <c r="ID91" s="269">
        <v>2</v>
      </c>
      <c r="IE91" s="184"/>
      <c r="IF91" s="184"/>
      <c r="IG91" s="74">
        <f t="shared" si="142"/>
        <v>14</v>
      </c>
      <c r="IH91" s="74">
        <f t="shared" si="143"/>
        <v>3.5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/>
      <c r="JB91" s="67"/>
      <c r="JC91" s="67"/>
      <c r="JD91" s="67"/>
      <c r="JE91" s="347">
        <v>10.31</v>
      </c>
      <c r="JF91" s="347">
        <v>0</v>
      </c>
      <c r="JG91" s="74">
        <f t="shared" si="144"/>
        <v>10.31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/>
      <c r="JP91" s="269"/>
      <c r="JQ91" s="298">
        <v>47.42</v>
      </c>
      <c r="JR91" s="269">
        <v>10</v>
      </c>
      <c r="JS91" s="67"/>
      <c r="JT91" s="67"/>
      <c r="JU91" s="74"/>
      <c r="JV91" s="74"/>
      <c r="JW91" s="74">
        <f t="shared" si="146"/>
        <v>53.886300000000006</v>
      </c>
      <c r="JX91" s="74">
        <f t="shared" si="147"/>
        <v>11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7">
        <v>0</v>
      </c>
      <c r="LO91" s="75">
        <v>6.5750000000000002</v>
      </c>
      <c r="LP91" s="369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70">
        <v>0</v>
      </c>
      <c r="MN91" s="370">
        <v>0</v>
      </c>
      <c r="MO91" s="370">
        <v>0</v>
      </c>
      <c r="MP91" s="370">
        <v>0</v>
      </c>
      <c r="MQ91" s="70">
        <f t="shared" si="165"/>
        <v>0</v>
      </c>
      <c r="MR91" s="70">
        <f t="shared" si="166"/>
        <v>0</v>
      </c>
      <c r="MS91" s="70">
        <v>13.5</v>
      </c>
      <c r="MT91" s="70">
        <v>4.7</v>
      </c>
      <c r="MU91" s="70">
        <f t="shared" si="167"/>
        <v>13.5</v>
      </c>
      <c r="MV91" s="70">
        <f t="shared" si="168"/>
        <v>4.7</v>
      </c>
      <c r="MW91" s="70"/>
      <c r="MX91" s="70"/>
      <c r="MY91" s="70">
        <f t="shared" si="169"/>
        <v>0</v>
      </c>
      <c r="MZ91" s="70">
        <f t="shared" si="170"/>
        <v>0</v>
      </c>
      <c r="NA91" s="305"/>
      <c r="NB91" s="344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407">
        <v>0</v>
      </c>
      <c r="OP91" s="270"/>
      <c r="OQ91" s="407">
        <v>0</v>
      </c>
      <c r="OR91" s="270"/>
      <c r="OS91" s="407">
        <v>0</v>
      </c>
      <c r="OT91" s="270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/>
      <c r="N92" s="67"/>
      <c r="O92" s="71"/>
      <c r="P92" s="67"/>
      <c r="Q92" s="114"/>
      <c r="R92" s="74"/>
      <c r="S92" s="263"/>
      <c r="T92" s="263"/>
      <c r="U92" s="74"/>
      <c r="V92" s="74"/>
      <c r="W92" s="74">
        <f t="shared" si="117"/>
        <v>0</v>
      </c>
      <c r="X92" s="74">
        <f t="shared" si="118"/>
        <v>0</v>
      </c>
      <c r="Y92" s="74"/>
      <c r="Z92" s="74"/>
      <c r="AA92" s="71"/>
      <c r="AB92" s="67"/>
      <c r="AC92" s="74">
        <f t="shared" si="119"/>
        <v>0</v>
      </c>
      <c r="AD92" s="74">
        <f t="shared" si="120"/>
        <v>0</v>
      </c>
      <c r="AE92" s="67"/>
      <c r="AF92" s="67"/>
      <c r="AG92" s="67"/>
      <c r="AH92" s="67"/>
      <c r="AI92" s="114"/>
      <c r="AJ92" s="114"/>
      <c r="AK92" s="349">
        <v>110</v>
      </c>
      <c r="AL92" s="350">
        <v>33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110</v>
      </c>
      <c r="AV92" s="70">
        <f t="shared" si="105"/>
        <v>33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57"/>
      <c r="BH92" s="358"/>
      <c r="BI92" s="357"/>
      <c r="BJ92" s="358"/>
      <c r="BK92" s="264"/>
      <c r="BL92" s="74"/>
      <c r="BM92" s="74"/>
      <c r="BN92" s="74"/>
      <c r="BO92" s="74"/>
      <c r="BP92" s="74"/>
      <c r="BQ92" s="74"/>
      <c r="BR92" s="74"/>
      <c r="BS92" s="263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>
        <v>6.18</v>
      </c>
      <c r="CH92" s="262">
        <v>2</v>
      </c>
      <c r="CI92" s="298">
        <v>20.6</v>
      </c>
      <c r="CJ92" s="262">
        <v>6</v>
      </c>
      <c r="CK92" s="269">
        <v>6</v>
      </c>
      <c r="CL92" s="269">
        <v>2</v>
      </c>
      <c r="CM92" s="298">
        <v>14.42</v>
      </c>
      <c r="CN92" s="269">
        <v>4.5</v>
      </c>
      <c r="CO92" s="74">
        <f t="shared" si="123"/>
        <v>47.2</v>
      </c>
      <c r="CP92" s="74">
        <f t="shared" si="124"/>
        <v>14.5</v>
      </c>
      <c r="CQ92" s="300">
        <v>247.40600000000001</v>
      </c>
      <c r="CR92" s="300"/>
      <c r="CS92" s="300"/>
      <c r="CT92" s="274"/>
      <c r="CU92" s="355">
        <v>18.556701030927837</v>
      </c>
      <c r="CV92" s="172"/>
      <c r="CW92" s="301">
        <v>63.814432989690722</v>
      </c>
      <c r="CX92" s="274"/>
      <c r="CY92" s="274"/>
      <c r="CZ92" s="274"/>
      <c r="DA92" s="278">
        <f t="shared" si="125"/>
        <v>329.77713402061858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5">
        <v>41.1</v>
      </c>
      <c r="DL92" s="345">
        <v>13.7</v>
      </c>
      <c r="DM92" s="371">
        <v>41.1</v>
      </c>
      <c r="DN92" s="371">
        <v>13.7</v>
      </c>
      <c r="DO92" s="345">
        <v>39.869999999999997</v>
      </c>
      <c r="DP92" s="345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39.17</v>
      </c>
      <c r="EH92" s="383">
        <v>9.7925000000000004</v>
      </c>
      <c r="EI92" s="87">
        <v>51.55</v>
      </c>
      <c r="EJ92" s="87">
        <v>12.887499999999999</v>
      </c>
      <c r="EK92" s="74">
        <v>128.87</v>
      </c>
      <c r="EL92" s="279">
        <v>32.217500000000001</v>
      </c>
      <c r="EM92" s="267">
        <v>103.09</v>
      </c>
      <c r="EN92" s="267">
        <v>25.772500000000001</v>
      </c>
      <c r="EO92" s="267">
        <v>103.09278350515464</v>
      </c>
      <c r="EP92" s="267">
        <v>25.773195876288661</v>
      </c>
      <c r="EQ92" s="74">
        <f t="shared" si="130"/>
        <v>425.77278350515462</v>
      </c>
      <c r="ER92" s="74">
        <f t="shared" si="131"/>
        <v>54.897500000000001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53">
        <v>23</v>
      </c>
      <c r="FB92" s="268">
        <v>0</v>
      </c>
      <c r="FC92" s="106">
        <v>24</v>
      </c>
      <c r="FD92" s="264">
        <v>0</v>
      </c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8">
        <v>565</v>
      </c>
      <c r="HR92" s="67"/>
      <c r="HS92" s="298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3">
        <v>6</v>
      </c>
      <c r="HZ92" s="303">
        <v>1.5</v>
      </c>
      <c r="IA92" s="89"/>
      <c r="IB92" s="87">
        <v>0</v>
      </c>
      <c r="IC92" s="172">
        <v>8</v>
      </c>
      <c r="ID92" s="269">
        <v>2</v>
      </c>
      <c r="IE92" s="184"/>
      <c r="IF92" s="184"/>
      <c r="IG92" s="74">
        <f t="shared" si="142"/>
        <v>14</v>
      </c>
      <c r="IH92" s="74">
        <f t="shared" si="143"/>
        <v>3.5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/>
      <c r="JB92" s="67"/>
      <c r="JC92" s="67"/>
      <c r="JD92" s="67"/>
      <c r="JE92" s="347">
        <v>10.31</v>
      </c>
      <c r="JF92" s="347">
        <v>0</v>
      </c>
      <c r="JG92" s="74">
        <f t="shared" si="144"/>
        <v>10.31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/>
      <c r="JP92" s="269"/>
      <c r="JQ92" s="298">
        <v>47.42</v>
      </c>
      <c r="JR92" s="269">
        <v>10</v>
      </c>
      <c r="JS92" s="67"/>
      <c r="JT92" s="67"/>
      <c r="JU92" s="74"/>
      <c r="JV92" s="74"/>
      <c r="JW92" s="74">
        <f t="shared" si="146"/>
        <v>53.886300000000006</v>
      </c>
      <c r="JX92" s="74">
        <f t="shared" si="147"/>
        <v>11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7">
        <v>0</v>
      </c>
      <c r="LO92" s="75">
        <v>6.5750000000000002</v>
      </c>
      <c r="LP92" s="369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70">
        <v>0</v>
      </c>
      <c r="MN92" s="370">
        <v>0</v>
      </c>
      <c r="MO92" s="370">
        <v>0</v>
      </c>
      <c r="MP92" s="370">
        <v>0</v>
      </c>
      <c r="MQ92" s="70">
        <f t="shared" si="165"/>
        <v>0</v>
      </c>
      <c r="MR92" s="70">
        <f t="shared" si="166"/>
        <v>0</v>
      </c>
      <c r="MS92" s="70">
        <v>13.5</v>
      </c>
      <c r="MT92" s="70">
        <v>4.7</v>
      </c>
      <c r="MU92" s="70">
        <f t="shared" si="167"/>
        <v>13.5</v>
      </c>
      <c r="MV92" s="70">
        <f t="shared" si="168"/>
        <v>4.7</v>
      </c>
      <c r="MW92" s="70"/>
      <c r="MX92" s="70"/>
      <c r="MY92" s="70">
        <f t="shared" si="169"/>
        <v>0</v>
      </c>
      <c r="MZ92" s="70">
        <f t="shared" si="170"/>
        <v>0</v>
      </c>
      <c r="NA92" s="305"/>
      <c r="NB92" s="344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407">
        <v>0</v>
      </c>
      <c r="OP92" s="270"/>
      <c r="OQ92" s="407">
        <v>0</v>
      </c>
      <c r="OR92" s="270"/>
      <c r="OS92" s="407">
        <v>0</v>
      </c>
      <c r="OT92" s="270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/>
      <c r="N93" s="67"/>
      <c r="O93" s="71"/>
      <c r="P93" s="67"/>
      <c r="Q93" s="114"/>
      <c r="R93" s="74"/>
      <c r="S93" s="263"/>
      <c r="T93" s="263"/>
      <c r="U93" s="74"/>
      <c r="V93" s="74"/>
      <c r="W93" s="74">
        <f t="shared" si="117"/>
        <v>0</v>
      </c>
      <c r="X93" s="74">
        <f t="shared" si="118"/>
        <v>0</v>
      </c>
      <c r="Y93" s="74"/>
      <c r="Z93" s="74"/>
      <c r="AA93" s="71"/>
      <c r="AB93" s="67"/>
      <c r="AC93" s="74">
        <f t="shared" si="119"/>
        <v>0</v>
      </c>
      <c r="AD93" s="74">
        <f t="shared" si="120"/>
        <v>0</v>
      </c>
      <c r="AE93" s="67"/>
      <c r="AF93" s="67"/>
      <c r="AG93" s="67"/>
      <c r="AH93" s="67"/>
      <c r="AI93" s="114"/>
      <c r="AJ93" s="114"/>
      <c r="AK93" s="349">
        <v>110</v>
      </c>
      <c r="AL93" s="350">
        <v>33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110</v>
      </c>
      <c r="AV93" s="70">
        <f t="shared" si="105"/>
        <v>33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57"/>
      <c r="BH93" s="358"/>
      <c r="BI93" s="357"/>
      <c r="BJ93" s="358"/>
      <c r="BK93" s="264"/>
      <c r="BL93" s="74"/>
      <c r="BM93" s="74"/>
      <c r="BN93" s="74"/>
      <c r="BO93" s="74"/>
      <c r="BP93" s="74"/>
      <c r="BQ93" s="74"/>
      <c r="BR93" s="74"/>
      <c r="BS93" s="263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>
        <v>6.18</v>
      </c>
      <c r="CH93" s="262">
        <v>2</v>
      </c>
      <c r="CI93" s="298">
        <v>20.6</v>
      </c>
      <c r="CJ93" s="262">
        <v>6</v>
      </c>
      <c r="CK93" s="269">
        <v>6</v>
      </c>
      <c r="CL93" s="269">
        <v>2</v>
      </c>
      <c r="CM93" s="298">
        <v>14.42</v>
      </c>
      <c r="CN93" s="269">
        <v>4.5</v>
      </c>
      <c r="CO93" s="74">
        <f t="shared" si="123"/>
        <v>47.2</v>
      </c>
      <c r="CP93" s="74">
        <f t="shared" si="124"/>
        <v>14.5</v>
      </c>
      <c r="CQ93" s="300">
        <v>247.40600000000001</v>
      </c>
      <c r="CR93" s="300"/>
      <c r="CS93" s="300"/>
      <c r="CT93" s="274"/>
      <c r="CU93" s="355">
        <v>18.556701030927837</v>
      </c>
      <c r="CV93" s="172"/>
      <c r="CW93" s="301">
        <v>63.814432989690722</v>
      </c>
      <c r="CX93" s="274"/>
      <c r="CY93" s="274"/>
      <c r="CZ93" s="274"/>
      <c r="DA93" s="278">
        <f t="shared" si="125"/>
        <v>329.77713402061858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5">
        <v>41.1</v>
      </c>
      <c r="DL93" s="345">
        <v>13.7</v>
      </c>
      <c r="DM93" s="371">
        <v>41.1</v>
      </c>
      <c r="DN93" s="371">
        <v>13.7</v>
      </c>
      <c r="DO93" s="345">
        <v>39.869999999999997</v>
      </c>
      <c r="DP93" s="345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39.17</v>
      </c>
      <c r="EH93" s="383">
        <v>9.7925000000000004</v>
      </c>
      <c r="EI93" s="87">
        <v>51.55</v>
      </c>
      <c r="EJ93" s="87">
        <v>12.887499999999999</v>
      </c>
      <c r="EK93" s="74">
        <v>128.87</v>
      </c>
      <c r="EL93" s="279">
        <v>32.217500000000001</v>
      </c>
      <c r="EM93" s="267">
        <v>103.09</v>
      </c>
      <c r="EN93" s="267">
        <v>25.772500000000001</v>
      </c>
      <c r="EO93" s="267">
        <v>103.09278350515464</v>
      </c>
      <c r="EP93" s="267">
        <v>25.773195876288661</v>
      </c>
      <c r="EQ93" s="74">
        <f t="shared" si="130"/>
        <v>425.77278350515462</v>
      </c>
      <c r="ER93" s="74">
        <f t="shared" si="131"/>
        <v>54.897500000000001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53">
        <v>23</v>
      </c>
      <c r="FB93" s="268">
        <v>0</v>
      </c>
      <c r="FC93" s="106">
        <v>24</v>
      </c>
      <c r="FD93" s="264">
        <v>0</v>
      </c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8">
        <v>565</v>
      </c>
      <c r="HR93" s="67"/>
      <c r="HS93" s="298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3">
        <v>6</v>
      </c>
      <c r="HZ93" s="303">
        <v>1.5</v>
      </c>
      <c r="IA93" s="89"/>
      <c r="IB93" s="87">
        <v>0</v>
      </c>
      <c r="IC93" s="172">
        <v>8</v>
      </c>
      <c r="ID93" s="269">
        <v>2</v>
      </c>
      <c r="IE93" s="184"/>
      <c r="IF93" s="184"/>
      <c r="IG93" s="74">
        <f t="shared" si="142"/>
        <v>14</v>
      </c>
      <c r="IH93" s="74">
        <f t="shared" si="143"/>
        <v>3.5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/>
      <c r="JB93" s="67"/>
      <c r="JC93" s="67"/>
      <c r="JD93" s="67"/>
      <c r="JE93" s="347">
        <v>10.31</v>
      </c>
      <c r="JF93" s="347">
        <v>0</v>
      </c>
      <c r="JG93" s="74">
        <f t="shared" si="144"/>
        <v>10.31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/>
      <c r="JP93" s="269"/>
      <c r="JQ93" s="298">
        <v>47.42</v>
      </c>
      <c r="JR93" s="269">
        <v>10</v>
      </c>
      <c r="JS93" s="67"/>
      <c r="JT93" s="67"/>
      <c r="JU93" s="74"/>
      <c r="JV93" s="74"/>
      <c r="JW93" s="74">
        <f t="shared" si="146"/>
        <v>53.886300000000006</v>
      </c>
      <c r="JX93" s="74">
        <f t="shared" si="147"/>
        <v>11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7">
        <v>0</v>
      </c>
      <c r="LO93" s="75">
        <v>6.5750000000000002</v>
      </c>
      <c r="LP93" s="369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70">
        <v>0</v>
      </c>
      <c r="MN93" s="370">
        <v>0</v>
      </c>
      <c r="MO93" s="370">
        <v>0</v>
      </c>
      <c r="MP93" s="370">
        <v>0</v>
      </c>
      <c r="MQ93" s="70">
        <f t="shared" si="165"/>
        <v>0</v>
      </c>
      <c r="MR93" s="70">
        <f t="shared" si="166"/>
        <v>0</v>
      </c>
      <c r="MS93" s="70">
        <v>13.5</v>
      </c>
      <c r="MT93" s="70">
        <v>4.7</v>
      </c>
      <c r="MU93" s="70">
        <f t="shared" si="167"/>
        <v>13.5</v>
      </c>
      <c r="MV93" s="70">
        <f t="shared" si="168"/>
        <v>4.7</v>
      </c>
      <c r="MW93" s="70"/>
      <c r="MX93" s="70"/>
      <c r="MY93" s="70">
        <f t="shared" si="169"/>
        <v>0</v>
      </c>
      <c r="MZ93" s="70">
        <f t="shared" si="170"/>
        <v>0</v>
      </c>
      <c r="NA93" s="305"/>
      <c r="NB93" s="344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407">
        <v>0</v>
      </c>
      <c r="OP93" s="270"/>
      <c r="OQ93" s="407">
        <v>0</v>
      </c>
      <c r="OR93" s="270"/>
      <c r="OS93" s="407">
        <v>0</v>
      </c>
      <c r="OT93" s="270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/>
      <c r="N94" s="67"/>
      <c r="O94" s="71"/>
      <c r="P94" s="67"/>
      <c r="Q94" s="114"/>
      <c r="R94" s="74"/>
      <c r="S94" s="263"/>
      <c r="T94" s="263"/>
      <c r="U94" s="74"/>
      <c r="V94" s="74"/>
      <c r="W94" s="74">
        <f t="shared" si="117"/>
        <v>0</v>
      </c>
      <c r="X94" s="74">
        <f t="shared" si="118"/>
        <v>0</v>
      </c>
      <c r="Y94" s="74"/>
      <c r="Z94" s="74"/>
      <c r="AA94" s="71"/>
      <c r="AB94" s="67"/>
      <c r="AC94" s="74">
        <f t="shared" si="119"/>
        <v>0</v>
      </c>
      <c r="AD94" s="74">
        <f t="shared" si="120"/>
        <v>0</v>
      </c>
      <c r="AE94" s="67"/>
      <c r="AF94" s="67"/>
      <c r="AG94" s="67"/>
      <c r="AH94" s="67"/>
      <c r="AI94" s="114"/>
      <c r="AJ94" s="114"/>
      <c r="AK94" s="349">
        <v>110</v>
      </c>
      <c r="AL94" s="350">
        <v>33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110</v>
      </c>
      <c r="AV94" s="70">
        <f t="shared" si="105"/>
        <v>33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57"/>
      <c r="BH94" s="358"/>
      <c r="BI94" s="357"/>
      <c r="BJ94" s="358"/>
      <c r="BK94" s="264"/>
      <c r="BL94" s="74"/>
      <c r="BM94" s="74"/>
      <c r="BN94" s="74"/>
      <c r="BO94" s="74"/>
      <c r="BP94" s="74"/>
      <c r="BQ94" s="74"/>
      <c r="BR94" s="74"/>
      <c r="BS94" s="263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>
        <v>6.18</v>
      </c>
      <c r="CH94" s="262">
        <v>2</v>
      </c>
      <c r="CI94" s="298">
        <v>20.6</v>
      </c>
      <c r="CJ94" s="262">
        <v>6</v>
      </c>
      <c r="CK94" s="269">
        <v>6</v>
      </c>
      <c r="CL94" s="269">
        <v>2</v>
      </c>
      <c r="CM94" s="298">
        <v>14.42</v>
      </c>
      <c r="CN94" s="269">
        <v>4.5</v>
      </c>
      <c r="CO94" s="74">
        <f t="shared" si="123"/>
        <v>47.2</v>
      </c>
      <c r="CP94" s="74">
        <f t="shared" si="124"/>
        <v>14.5</v>
      </c>
      <c r="CQ94" s="300">
        <v>247.40600000000001</v>
      </c>
      <c r="CR94" s="300"/>
      <c r="CS94" s="300"/>
      <c r="CT94" s="274"/>
      <c r="CU94" s="355">
        <v>18.556701030927837</v>
      </c>
      <c r="CV94" s="172"/>
      <c r="CW94" s="301">
        <v>63.814432989690722</v>
      </c>
      <c r="CX94" s="274"/>
      <c r="CY94" s="274"/>
      <c r="CZ94" s="274"/>
      <c r="DA94" s="278">
        <f t="shared" si="125"/>
        <v>329.77713402061858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5">
        <v>41.1</v>
      </c>
      <c r="DL94" s="345">
        <v>13.7</v>
      </c>
      <c r="DM94" s="371">
        <v>41.1</v>
      </c>
      <c r="DN94" s="371">
        <v>13.7</v>
      </c>
      <c r="DO94" s="345">
        <v>39.869999999999997</v>
      </c>
      <c r="DP94" s="345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39.17</v>
      </c>
      <c r="EH94" s="383">
        <v>9.7925000000000004</v>
      </c>
      <c r="EI94" s="87">
        <v>51.55</v>
      </c>
      <c r="EJ94" s="87">
        <v>12.887499999999999</v>
      </c>
      <c r="EK94" s="74">
        <v>128.87</v>
      </c>
      <c r="EL94" s="279">
        <v>32.217500000000001</v>
      </c>
      <c r="EM94" s="267">
        <v>103.09</v>
      </c>
      <c r="EN94" s="267">
        <v>25.772500000000001</v>
      </c>
      <c r="EO94" s="267">
        <v>103.09278350515464</v>
      </c>
      <c r="EP94" s="267">
        <v>25.773195876288661</v>
      </c>
      <c r="EQ94" s="74">
        <f t="shared" si="130"/>
        <v>425.77278350515462</v>
      </c>
      <c r="ER94" s="74">
        <f t="shared" si="131"/>
        <v>54.897500000000001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53">
        <v>23</v>
      </c>
      <c r="FB94" s="268">
        <v>0</v>
      </c>
      <c r="FC94" s="106">
        <v>24</v>
      </c>
      <c r="FD94" s="264">
        <v>0</v>
      </c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8">
        <v>565</v>
      </c>
      <c r="HR94" s="67"/>
      <c r="HS94" s="298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3">
        <v>6</v>
      </c>
      <c r="HZ94" s="303">
        <v>1.5</v>
      </c>
      <c r="IA94" s="89"/>
      <c r="IB94" s="87">
        <v>0</v>
      </c>
      <c r="IC94" s="172">
        <v>8</v>
      </c>
      <c r="ID94" s="269">
        <v>2</v>
      </c>
      <c r="IE94" s="184"/>
      <c r="IF94" s="184"/>
      <c r="IG94" s="74">
        <f t="shared" si="142"/>
        <v>14</v>
      </c>
      <c r="IH94" s="74">
        <f t="shared" si="143"/>
        <v>3.5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/>
      <c r="JB94" s="67"/>
      <c r="JC94" s="67"/>
      <c r="JD94" s="67"/>
      <c r="JE94" s="347">
        <v>10.31</v>
      </c>
      <c r="JF94" s="347">
        <v>0</v>
      </c>
      <c r="JG94" s="74">
        <f t="shared" si="144"/>
        <v>10.31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/>
      <c r="JP94" s="269"/>
      <c r="JQ94" s="298">
        <v>47.42</v>
      </c>
      <c r="JR94" s="269">
        <v>10</v>
      </c>
      <c r="JS94" s="67"/>
      <c r="JT94" s="67"/>
      <c r="JU94" s="74"/>
      <c r="JV94" s="74"/>
      <c r="JW94" s="74">
        <f t="shared" si="146"/>
        <v>53.886300000000006</v>
      </c>
      <c r="JX94" s="74">
        <f t="shared" si="147"/>
        <v>11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7">
        <v>0</v>
      </c>
      <c r="LO94" s="75">
        <v>6.5750000000000002</v>
      </c>
      <c r="LP94" s="369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70">
        <v>0</v>
      </c>
      <c r="MN94" s="370">
        <v>0</v>
      </c>
      <c r="MO94" s="370">
        <v>0</v>
      </c>
      <c r="MP94" s="370">
        <v>0</v>
      </c>
      <c r="MQ94" s="70">
        <f t="shared" si="165"/>
        <v>0</v>
      </c>
      <c r="MR94" s="70">
        <f t="shared" si="166"/>
        <v>0</v>
      </c>
      <c r="MS94" s="70">
        <v>13.5</v>
      </c>
      <c r="MT94" s="70">
        <v>4.7</v>
      </c>
      <c r="MU94" s="70">
        <f t="shared" si="167"/>
        <v>13.5</v>
      </c>
      <c r="MV94" s="70">
        <f t="shared" si="168"/>
        <v>4.7</v>
      </c>
      <c r="MW94" s="70"/>
      <c r="MX94" s="70"/>
      <c r="MY94" s="70">
        <f t="shared" si="169"/>
        <v>0</v>
      </c>
      <c r="MZ94" s="70">
        <f t="shared" si="170"/>
        <v>0</v>
      </c>
      <c r="NA94" s="305"/>
      <c r="NB94" s="344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407">
        <v>0</v>
      </c>
      <c r="OP94" s="270"/>
      <c r="OQ94" s="407">
        <v>0</v>
      </c>
      <c r="OR94" s="270"/>
      <c r="OS94" s="407">
        <v>0</v>
      </c>
      <c r="OT94" s="270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/>
      <c r="N95" s="67"/>
      <c r="O95" s="71"/>
      <c r="P95" s="67"/>
      <c r="Q95" s="114"/>
      <c r="R95" s="74"/>
      <c r="S95" s="263"/>
      <c r="T95" s="263"/>
      <c r="U95" s="74"/>
      <c r="V95" s="74"/>
      <c r="W95" s="74">
        <f t="shared" si="117"/>
        <v>0</v>
      </c>
      <c r="X95" s="74">
        <f t="shared" si="118"/>
        <v>0</v>
      </c>
      <c r="Y95" s="74"/>
      <c r="Z95" s="74"/>
      <c r="AA95" s="71"/>
      <c r="AB95" s="67"/>
      <c r="AC95" s="74">
        <f t="shared" si="119"/>
        <v>0</v>
      </c>
      <c r="AD95" s="74">
        <f t="shared" si="120"/>
        <v>0</v>
      </c>
      <c r="AE95" s="67"/>
      <c r="AF95" s="67"/>
      <c r="AG95" s="67"/>
      <c r="AH95" s="67"/>
      <c r="AI95" s="114"/>
      <c r="AJ95" s="114"/>
      <c r="AK95" s="349">
        <v>110</v>
      </c>
      <c r="AL95" s="350">
        <v>33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110</v>
      </c>
      <c r="AV95" s="70">
        <f t="shared" si="105"/>
        <v>33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57"/>
      <c r="BH95" s="358"/>
      <c r="BI95" s="357"/>
      <c r="BJ95" s="358"/>
      <c r="BK95" s="264"/>
      <c r="BL95" s="74"/>
      <c r="BM95" s="74"/>
      <c r="BN95" s="74"/>
      <c r="BO95" s="74"/>
      <c r="BP95" s="74"/>
      <c r="BQ95" s="74"/>
      <c r="BR95" s="74"/>
      <c r="BS95" s="263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>
        <v>6.18</v>
      </c>
      <c r="CH95" s="262">
        <v>2</v>
      </c>
      <c r="CI95" s="298">
        <v>20.6</v>
      </c>
      <c r="CJ95" s="262">
        <v>6</v>
      </c>
      <c r="CK95" s="269">
        <v>6</v>
      </c>
      <c r="CL95" s="269">
        <v>2</v>
      </c>
      <c r="CM95" s="298">
        <v>14.42</v>
      </c>
      <c r="CN95" s="269">
        <v>4.5</v>
      </c>
      <c r="CO95" s="74">
        <f t="shared" si="123"/>
        <v>47.2</v>
      </c>
      <c r="CP95" s="74">
        <f t="shared" si="124"/>
        <v>14.5</v>
      </c>
      <c r="CQ95" s="300">
        <v>247.40600000000001</v>
      </c>
      <c r="CR95" s="300"/>
      <c r="CS95" s="300"/>
      <c r="CT95" s="274"/>
      <c r="CU95" s="355">
        <v>18.556701030927837</v>
      </c>
      <c r="CV95" s="172"/>
      <c r="CW95" s="301">
        <v>63.814432989690722</v>
      </c>
      <c r="CX95" s="274"/>
      <c r="CY95" s="274"/>
      <c r="CZ95" s="274"/>
      <c r="DA95" s="278">
        <f t="shared" si="125"/>
        <v>329.77713402061858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5">
        <v>41.1</v>
      </c>
      <c r="DL95" s="345">
        <v>13.7</v>
      </c>
      <c r="DM95" s="371">
        <v>41.1</v>
      </c>
      <c r="DN95" s="371">
        <v>13.7</v>
      </c>
      <c r="DO95" s="345">
        <v>39.869999999999997</v>
      </c>
      <c r="DP95" s="345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39.17</v>
      </c>
      <c r="EH95" s="383">
        <v>9.7925000000000004</v>
      </c>
      <c r="EI95" s="87">
        <v>51.55</v>
      </c>
      <c r="EJ95" s="87">
        <v>12.887499999999999</v>
      </c>
      <c r="EK95" s="74">
        <v>128.87</v>
      </c>
      <c r="EL95" s="279">
        <v>32.217500000000001</v>
      </c>
      <c r="EM95" s="267">
        <v>103.09</v>
      </c>
      <c r="EN95" s="267">
        <v>25.772500000000001</v>
      </c>
      <c r="EO95" s="267">
        <v>103.09278350515464</v>
      </c>
      <c r="EP95" s="267">
        <v>25.773195876288661</v>
      </c>
      <c r="EQ95" s="74">
        <f t="shared" si="130"/>
        <v>425.77278350515462</v>
      </c>
      <c r="ER95" s="74">
        <f t="shared" si="131"/>
        <v>54.897500000000001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53">
        <v>23</v>
      </c>
      <c r="FB95" s="268">
        <v>0</v>
      </c>
      <c r="FC95" s="106">
        <v>24</v>
      </c>
      <c r="FD95" s="264">
        <v>0</v>
      </c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8">
        <v>565</v>
      </c>
      <c r="HR95" s="67"/>
      <c r="HS95" s="298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3">
        <v>6</v>
      </c>
      <c r="HZ95" s="303">
        <v>1.5</v>
      </c>
      <c r="IA95" s="89"/>
      <c r="IB95" s="87">
        <v>0</v>
      </c>
      <c r="IC95" s="172">
        <v>8</v>
      </c>
      <c r="ID95" s="269">
        <v>2</v>
      </c>
      <c r="IE95" s="184"/>
      <c r="IF95" s="184"/>
      <c r="IG95" s="74">
        <f t="shared" si="142"/>
        <v>14</v>
      </c>
      <c r="IH95" s="74">
        <f t="shared" si="143"/>
        <v>3.5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/>
      <c r="JB95" s="67"/>
      <c r="JC95" s="67"/>
      <c r="JD95" s="67"/>
      <c r="JE95" s="347">
        <v>10.31</v>
      </c>
      <c r="JF95" s="347">
        <v>0</v>
      </c>
      <c r="JG95" s="74">
        <f t="shared" si="144"/>
        <v>10.31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/>
      <c r="JP95" s="269"/>
      <c r="JQ95" s="298">
        <v>47.42</v>
      </c>
      <c r="JR95" s="269">
        <v>10</v>
      </c>
      <c r="JS95" s="67"/>
      <c r="JT95" s="67"/>
      <c r="JU95" s="74"/>
      <c r="JV95" s="74"/>
      <c r="JW95" s="74">
        <f t="shared" si="146"/>
        <v>53.886300000000006</v>
      </c>
      <c r="JX95" s="74">
        <f t="shared" si="147"/>
        <v>11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7">
        <v>0</v>
      </c>
      <c r="LO95" s="75">
        <v>6.5750000000000002</v>
      </c>
      <c r="LP95" s="369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70">
        <v>0</v>
      </c>
      <c r="MN95" s="370">
        <v>0</v>
      </c>
      <c r="MO95" s="370">
        <v>0</v>
      </c>
      <c r="MP95" s="370">
        <v>0</v>
      </c>
      <c r="MQ95" s="70">
        <f t="shared" si="165"/>
        <v>0</v>
      </c>
      <c r="MR95" s="70">
        <f t="shared" si="166"/>
        <v>0</v>
      </c>
      <c r="MS95" s="70">
        <v>13.5</v>
      </c>
      <c r="MT95" s="70">
        <v>4.7</v>
      </c>
      <c r="MU95" s="70">
        <f t="shared" si="167"/>
        <v>13.5</v>
      </c>
      <c r="MV95" s="70">
        <f t="shared" si="168"/>
        <v>4.7</v>
      </c>
      <c r="MW95" s="70"/>
      <c r="MX95" s="70"/>
      <c r="MY95" s="70">
        <f t="shared" si="169"/>
        <v>0</v>
      </c>
      <c r="MZ95" s="70">
        <f t="shared" si="170"/>
        <v>0</v>
      </c>
      <c r="NA95" s="305"/>
      <c r="NB95" s="344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407">
        <v>0</v>
      </c>
      <c r="OP95" s="270"/>
      <c r="OQ95" s="407">
        <v>0</v>
      </c>
      <c r="OR95" s="270"/>
      <c r="OS95" s="407">
        <v>0</v>
      </c>
      <c r="OT95" s="270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/>
      <c r="N96" s="67"/>
      <c r="O96" s="71"/>
      <c r="P96" s="67"/>
      <c r="Q96" s="114"/>
      <c r="R96" s="74"/>
      <c r="S96" s="263"/>
      <c r="T96" s="263"/>
      <c r="U96" s="74"/>
      <c r="V96" s="74"/>
      <c r="W96" s="74">
        <f t="shared" si="117"/>
        <v>0</v>
      </c>
      <c r="X96" s="74">
        <f t="shared" si="118"/>
        <v>0</v>
      </c>
      <c r="Y96" s="74"/>
      <c r="Z96" s="74"/>
      <c r="AA96" s="71"/>
      <c r="AB96" s="67"/>
      <c r="AC96" s="74">
        <f t="shared" si="119"/>
        <v>0</v>
      </c>
      <c r="AD96" s="74">
        <f t="shared" si="120"/>
        <v>0</v>
      </c>
      <c r="AE96" s="67"/>
      <c r="AF96" s="67"/>
      <c r="AG96" s="67"/>
      <c r="AH96" s="67"/>
      <c r="AI96" s="114"/>
      <c r="AJ96" s="114"/>
      <c r="AK96" s="349">
        <v>110</v>
      </c>
      <c r="AL96" s="350">
        <v>33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110</v>
      </c>
      <c r="AV96" s="70">
        <f t="shared" si="105"/>
        <v>33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57"/>
      <c r="BH96" s="358"/>
      <c r="BI96" s="357"/>
      <c r="BJ96" s="358"/>
      <c r="BK96" s="264"/>
      <c r="BL96" s="74"/>
      <c r="BM96" s="74"/>
      <c r="BN96" s="74"/>
      <c r="BO96" s="74"/>
      <c r="BP96" s="74"/>
      <c r="BQ96" s="74"/>
      <c r="BR96" s="74"/>
      <c r="BS96" s="263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>
        <v>6.18</v>
      </c>
      <c r="CH96" s="262">
        <v>2</v>
      </c>
      <c r="CI96" s="298">
        <v>20.6</v>
      </c>
      <c r="CJ96" s="262">
        <v>6</v>
      </c>
      <c r="CK96" s="269">
        <v>6</v>
      </c>
      <c r="CL96" s="269">
        <v>2</v>
      </c>
      <c r="CM96" s="298">
        <v>14.42</v>
      </c>
      <c r="CN96" s="269">
        <v>4.5</v>
      </c>
      <c r="CO96" s="74">
        <f t="shared" si="123"/>
        <v>47.2</v>
      </c>
      <c r="CP96" s="74">
        <f t="shared" si="124"/>
        <v>14.5</v>
      </c>
      <c r="CQ96" s="300">
        <v>247.40600000000001</v>
      </c>
      <c r="CR96" s="300"/>
      <c r="CS96" s="300"/>
      <c r="CT96" s="274"/>
      <c r="CU96" s="355">
        <v>18.556701030927837</v>
      </c>
      <c r="CV96" s="172"/>
      <c r="CW96" s="301">
        <v>63.814432989690722</v>
      </c>
      <c r="CX96" s="274"/>
      <c r="CY96" s="274"/>
      <c r="CZ96" s="274"/>
      <c r="DA96" s="278">
        <f t="shared" si="125"/>
        <v>329.77713402061858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5">
        <v>41.1</v>
      </c>
      <c r="DL96" s="345">
        <v>13.7</v>
      </c>
      <c r="DM96" s="371">
        <v>41.1</v>
      </c>
      <c r="DN96" s="371">
        <v>13.7</v>
      </c>
      <c r="DO96" s="345">
        <v>39.869999999999997</v>
      </c>
      <c r="DP96" s="345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39.17</v>
      </c>
      <c r="EH96" s="383">
        <v>9.7925000000000004</v>
      </c>
      <c r="EI96" s="87">
        <v>51.55</v>
      </c>
      <c r="EJ96" s="87">
        <v>12.887499999999999</v>
      </c>
      <c r="EK96" s="74">
        <v>128.87</v>
      </c>
      <c r="EL96" s="279">
        <v>32.217500000000001</v>
      </c>
      <c r="EM96" s="267">
        <v>103.09</v>
      </c>
      <c r="EN96" s="267">
        <v>25.772500000000001</v>
      </c>
      <c r="EO96" s="267">
        <v>103.09278350515464</v>
      </c>
      <c r="EP96" s="267">
        <v>25.773195876288661</v>
      </c>
      <c r="EQ96" s="74">
        <f t="shared" si="130"/>
        <v>425.77278350515462</v>
      </c>
      <c r="ER96" s="74">
        <f t="shared" si="131"/>
        <v>54.897500000000001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53">
        <v>23</v>
      </c>
      <c r="FB96" s="268">
        <v>0</v>
      </c>
      <c r="FC96" s="106">
        <v>24</v>
      </c>
      <c r="FD96" s="264">
        <v>0</v>
      </c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8">
        <v>565</v>
      </c>
      <c r="HR96" s="67"/>
      <c r="HS96" s="298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3">
        <v>6</v>
      </c>
      <c r="HZ96" s="303">
        <v>1.5</v>
      </c>
      <c r="IA96" s="89"/>
      <c r="IB96" s="87">
        <v>0</v>
      </c>
      <c r="IC96" s="172">
        <v>8</v>
      </c>
      <c r="ID96" s="269">
        <v>2</v>
      </c>
      <c r="IE96" s="184"/>
      <c r="IF96" s="184"/>
      <c r="IG96" s="74">
        <f t="shared" si="142"/>
        <v>14</v>
      </c>
      <c r="IH96" s="74">
        <f t="shared" si="143"/>
        <v>3.5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/>
      <c r="JB96" s="67"/>
      <c r="JC96" s="67"/>
      <c r="JD96" s="67"/>
      <c r="JE96" s="347">
        <v>10.31</v>
      </c>
      <c r="JF96" s="347">
        <v>0</v>
      </c>
      <c r="JG96" s="74">
        <f t="shared" si="144"/>
        <v>10.31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/>
      <c r="JP96" s="269"/>
      <c r="JQ96" s="298">
        <v>47.42</v>
      </c>
      <c r="JR96" s="269">
        <v>10</v>
      </c>
      <c r="JS96" s="67"/>
      <c r="JT96" s="67"/>
      <c r="JU96" s="74"/>
      <c r="JV96" s="74"/>
      <c r="JW96" s="74">
        <f t="shared" si="146"/>
        <v>53.886300000000006</v>
      </c>
      <c r="JX96" s="74">
        <f t="shared" si="147"/>
        <v>11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7">
        <v>0</v>
      </c>
      <c r="LO96" s="75">
        <v>6.5750000000000002</v>
      </c>
      <c r="LP96" s="369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70">
        <v>0</v>
      </c>
      <c r="MN96" s="370">
        <v>0</v>
      </c>
      <c r="MO96" s="370">
        <v>0</v>
      </c>
      <c r="MP96" s="370">
        <v>0</v>
      </c>
      <c r="MQ96" s="70">
        <f t="shared" si="165"/>
        <v>0</v>
      </c>
      <c r="MR96" s="70">
        <f t="shared" si="166"/>
        <v>0</v>
      </c>
      <c r="MS96" s="70">
        <v>13.5</v>
      </c>
      <c r="MT96" s="70">
        <v>4.7</v>
      </c>
      <c r="MU96" s="70">
        <f t="shared" si="167"/>
        <v>13.5</v>
      </c>
      <c r="MV96" s="70">
        <f t="shared" si="168"/>
        <v>4.7</v>
      </c>
      <c r="MW96" s="70"/>
      <c r="MX96" s="70"/>
      <c r="MY96" s="70">
        <f t="shared" si="169"/>
        <v>0</v>
      </c>
      <c r="MZ96" s="70">
        <f t="shared" si="170"/>
        <v>0</v>
      </c>
      <c r="NA96" s="305"/>
      <c r="NB96" s="344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407">
        <v>0</v>
      </c>
      <c r="OP96" s="270"/>
      <c r="OQ96" s="407">
        <v>0</v>
      </c>
      <c r="OR96" s="270"/>
      <c r="OS96" s="407">
        <v>0</v>
      </c>
      <c r="OT96" s="270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/>
      <c r="N97" s="67"/>
      <c r="O97" s="71"/>
      <c r="P97" s="67"/>
      <c r="Q97" s="114"/>
      <c r="R97" s="74"/>
      <c r="S97" s="263"/>
      <c r="T97" s="263"/>
      <c r="U97" s="74"/>
      <c r="V97" s="74"/>
      <c r="W97" s="74">
        <f t="shared" si="117"/>
        <v>0</v>
      </c>
      <c r="X97" s="74">
        <f t="shared" si="118"/>
        <v>0</v>
      </c>
      <c r="Y97" s="74"/>
      <c r="Z97" s="74"/>
      <c r="AA97" s="71"/>
      <c r="AB97" s="67"/>
      <c r="AC97" s="74">
        <f t="shared" si="119"/>
        <v>0</v>
      </c>
      <c r="AD97" s="74">
        <f t="shared" si="120"/>
        <v>0</v>
      </c>
      <c r="AE97" s="67"/>
      <c r="AF97" s="67"/>
      <c r="AG97" s="67"/>
      <c r="AH97" s="67"/>
      <c r="AI97" s="114"/>
      <c r="AJ97" s="114"/>
      <c r="AK97" s="349">
        <v>110</v>
      </c>
      <c r="AL97" s="350">
        <v>33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110</v>
      </c>
      <c r="AV97" s="70">
        <f t="shared" si="105"/>
        <v>33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57"/>
      <c r="BH97" s="358"/>
      <c r="BI97" s="357"/>
      <c r="BJ97" s="358"/>
      <c r="BK97" s="264"/>
      <c r="BL97" s="74"/>
      <c r="BM97" s="74"/>
      <c r="BN97" s="74"/>
      <c r="BO97" s="74"/>
      <c r="BP97" s="74"/>
      <c r="BQ97" s="74"/>
      <c r="BR97" s="74"/>
      <c r="BS97" s="263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>
        <v>6.18</v>
      </c>
      <c r="CH97" s="262">
        <v>2</v>
      </c>
      <c r="CI97" s="298">
        <v>20.6</v>
      </c>
      <c r="CJ97" s="262">
        <v>6</v>
      </c>
      <c r="CK97" s="269">
        <v>6</v>
      </c>
      <c r="CL97" s="269">
        <v>2</v>
      </c>
      <c r="CM97" s="298">
        <v>14.42</v>
      </c>
      <c r="CN97" s="269">
        <v>4.5</v>
      </c>
      <c r="CO97" s="74">
        <f t="shared" si="123"/>
        <v>47.2</v>
      </c>
      <c r="CP97" s="74">
        <f t="shared" si="124"/>
        <v>14.5</v>
      </c>
      <c r="CQ97" s="602">
        <v>194.90625</v>
      </c>
      <c r="CR97" s="300"/>
      <c r="CS97" s="300"/>
      <c r="CT97" s="274"/>
      <c r="CU97" s="355">
        <v>18.556701030927837</v>
      </c>
      <c r="CV97" s="172"/>
      <c r="CW97" s="301">
        <v>63.814432989690722</v>
      </c>
      <c r="CX97" s="274"/>
      <c r="CY97" s="274"/>
      <c r="CZ97" s="274"/>
      <c r="DA97" s="278">
        <f t="shared" si="125"/>
        <v>277.27738402061857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5">
        <v>41.1</v>
      </c>
      <c r="DL97" s="345">
        <v>13.7</v>
      </c>
      <c r="DM97" s="371">
        <v>41.1</v>
      </c>
      <c r="DN97" s="371">
        <v>13.7</v>
      </c>
      <c r="DO97" s="345">
        <v>39.869999999999997</v>
      </c>
      <c r="DP97" s="345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39.17</v>
      </c>
      <c r="EH97" s="383">
        <v>9.7925000000000004</v>
      </c>
      <c r="EI97" s="87">
        <v>51.55</v>
      </c>
      <c r="EJ97" s="87">
        <v>12.887499999999999</v>
      </c>
      <c r="EK97" s="74">
        <v>128.87</v>
      </c>
      <c r="EL97" s="279">
        <v>32.217500000000001</v>
      </c>
      <c r="EM97" s="267">
        <v>103.09</v>
      </c>
      <c r="EN97" s="267">
        <v>25.772500000000001</v>
      </c>
      <c r="EO97" s="267">
        <v>103.09278350515464</v>
      </c>
      <c r="EP97" s="267">
        <v>25.773195876288661</v>
      </c>
      <c r="EQ97" s="74">
        <f t="shared" si="130"/>
        <v>425.77278350515462</v>
      </c>
      <c r="ER97" s="74">
        <f t="shared" si="131"/>
        <v>54.897500000000001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53">
        <v>23</v>
      </c>
      <c r="FB97" s="268">
        <v>0</v>
      </c>
      <c r="FC97" s="106">
        <v>24</v>
      </c>
      <c r="FD97" s="264">
        <v>0</v>
      </c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8">
        <v>565</v>
      </c>
      <c r="HR97" s="67"/>
      <c r="HS97" s="298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3">
        <v>6</v>
      </c>
      <c r="HZ97" s="303">
        <v>1.5</v>
      </c>
      <c r="IA97" s="89"/>
      <c r="IB97" s="87">
        <v>0</v>
      </c>
      <c r="IC97" s="172">
        <v>8</v>
      </c>
      <c r="ID97" s="269">
        <v>2</v>
      </c>
      <c r="IE97" s="184"/>
      <c r="IF97" s="184"/>
      <c r="IG97" s="74">
        <f t="shared" si="142"/>
        <v>14</v>
      </c>
      <c r="IH97" s="74">
        <f t="shared" si="143"/>
        <v>3.5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/>
      <c r="JB97" s="67"/>
      <c r="JC97" s="67"/>
      <c r="JD97" s="67"/>
      <c r="JE97" s="347">
        <v>10.31</v>
      </c>
      <c r="JF97" s="347">
        <v>0</v>
      </c>
      <c r="JG97" s="74">
        <f t="shared" si="144"/>
        <v>10.31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/>
      <c r="JP97" s="269"/>
      <c r="JQ97" s="298">
        <v>47.42</v>
      </c>
      <c r="JR97" s="269">
        <v>10</v>
      </c>
      <c r="JS97" s="67"/>
      <c r="JT97" s="67"/>
      <c r="JU97" s="74"/>
      <c r="JV97" s="74"/>
      <c r="JW97" s="74">
        <f t="shared" si="146"/>
        <v>53.886300000000006</v>
      </c>
      <c r="JX97" s="74">
        <f t="shared" si="147"/>
        <v>11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7">
        <v>0</v>
      </c>
      <c r="LO97" s="75">
        <v>6.5750000000000002</v>
      </c>
      <c r="LP97" s="369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70">
        <v>0</v>
      </c>
      <c r="MN97" s="370">
        <v>0</v>
      </c>
      <c r="MO97" s="370">
        <v>0</v>
      </c>
      <c r="MP97" s="370">
        <v>0</v>
      </c>
      <c r="MQ97" s="70">
        <f t="shared" si="165"/>
        <v>0</v>
      </c>
      <c r="MR97" s="70">
        <f t="shared" si="166"/>
        <v>0</v>
      </c>
      <c r="MS97" s="70">
        <v>13.5</v>
      </c>
      <c r="MT97" s="70">
        <v>4.7</v>
      </c>
      <c r="MU97" s="70">
        <f t="shared" si="167"/>
        <v>13.5</v>
      </c>
      <c r="MV97" s="70">
        <f t="shared" si="168"/>
        <v>4.7</v>
      </c>
      <c r="MW97" s="70"/>
      <c r="MX97" s="70"/>
      <c r="MY97" s="70">
        <f t="shared" si="169"/>
        <v>0</v>
      </c>
      <c r="MZ97" s="70">
        <f t="shared" si="170"/>
        <v>0</v>
      </c>
      <c r="NA97" s="305"/>
      <c r="NB97" s="344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407">
        <v>0</v>
      </c>
      <c r="OP97" s="270"/>
      <c r="OQ97" s="407">
        <v>0</v>
      </c>
      <c r="OR97" s="270"/>
      <c r="OS97" s="407">
        <v>0</v>
      </c>
      <c r="OT97" s="270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/>
      <c r="N98" s="67"/>
      <c r="O98" s="71"/>
      <c r="P98" s="67"/>
      <c r="Q98" s="114"/>
      <c r="R98" s="74"/>
      <c r="S98" s="263"/>
      <c r="T98" s="263"/>
      <c r="U98" s="74"/>
      <c r="V98" s="74"/>
      <c r="W98" s="74">
        <f t="shared" si="117"/>
        <v>0</v>
      </c>
      <c r="X98" s="74">
        <f t="shared" si="118"/>
        <v>0</v>
      </c>
      <c r="Y98" s="74"/>
      <c r="Z98" s="74"/>
      <c r="AA98" s="71"/>
      <c r="AB98" s="67"/>
      <c r="AC98" s="74">
        <f t="shared" si="119"/>
        <v>0</v>
      </c>
      <c r="AD98" s="74">
        <f t="shared" si="120"/>
        <v>0</v>
      </c>
      <c r="AE98" s="67"/>
      <c r="AF98" s="67"/>
      <c r="AG98" s="67"/>
      <c r="AH98" s="67"/>
      <c r="AI98" s="114"/>
      <c r="AJ98" s="114"/>
      <c r="AK98" s="349">
        <v>110</v>
      </c>
      <c r="AL98" s="350">
        <v>33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110</v>
      </c>
      <c r="AV98" s="70">
        <f t="shared" si="105"/>
        <v>33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57"/>
      <c r="BH98" s="358"/>
      <c r="BI98" s="357"/>
      <c r="BJ98" s="358"/>
      <c r="BK98" s="264"/>
      <c r="BL98" s="74"/>
      <c r="BM98" s="74"/>
      <c r="BN98" s="74"/>
      <c r="BO98" s="74"/>
      <c r="BP98" s="74"/>
      <c r="BQ98" s="74"/>
      <c r="BR98" s="74"/>
      <c r="BS98" s="263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>
        <v>6.18</v>
      </c>
      <c r="CH98" s="262">
        <v>2</v>
      </c>
      <c r="CI98" s="298">
        <v>20.6</v>
      </c>
      <c r="CJ98" s="262">
        <v>6</v>
      </c>
      <c r="CK98" s="269">
        <v>6</v>
      </c>
      <c r="CL98" s="269">
        <v>2</v>
      </c>
      <c r="CM98" s="298">
        <v>14.42</v>
      </c>
      <c r="CN98" s="269">
        <v>4.5</v>
      </c>
      <c r="CO98" s="74">
        <f t="shared" si="123"/>
        <v>47.2</v>
      </c>
      <c r="CP98" s="74">
        <f t="shared" si="124"/>
        <v>14.5</v>
      </c>
      <c r="CQ98" s="602">
        <v>142.40625</v>
      </c>
      <c r="CR98" s="300"/>
      <c r="CS98" s="300"/>
      <c r="CT98" s="274"/>
      <c r="CU98" s="355">
        <v>18.556701030927837</v>
      </c>
      <c r="CV98" s="172"/>
      <c r="CW98" s="301">
        <v>63.814432989690722</v>
      </c>
      <c r="CX98" s="274"/>
      <c r="CY98" s="274"/>
      <c r="CZ98" s="274"/>
      <c r="DA98" s="278">
        <f t="shared" si="125"/>
        <v>224.77738402061854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5">
        <v>41.1</v>
      </c>
      <c r="DL98" s="345">
        <v>13.7</v>
      </c>
      <c r="DM98" s="371">
        <v>41.1</v>
      </c>
      <c r="DN98" s="371">
        <v>13.7</v>
      </c>
      <c r="DO98" s="345">
        <v>39.869999999999997</v>
      </c>
      <c r="DP98" s="345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39.17</v>
      </c>
      <c r="EH98" s="383">
        <v>9.7925000000000004</v>
      </c>
      <c r="EI98" s="87">
        <v>51.55</v>
      </c>
      <c r="EJ98" s="87">
        <v>12.887499999999999</v>
      </c>
      <c r="EK98" s="74">
        <v>128.87</v>
      </c>
      <c r="EL98" s="279">
        <v>32.217500000000001</v>
      </c>
      <c r="EM98" s="267">
        <v>103.09</v>
      </c>
      <c r="EN98" s="267">
        <v>25.772500000000001</v>
      </c>
      <c r="EO98" s="267">
        <v>103.09278350515464</v>
      </c>
      <c r="EP98" s="267">
        <v>25.773195876288661</v>
      </c>
      <c r="EQ98" s="74">
        <f t="shared" si="130"/>
        <v>425.77278350515462</v>
      </c>
      <c r="ER98" s="74">
        <f t="shared" si="131"/>
        <v>54.897500000000001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53">
        <v>23</v>
      </c>
      <c r="FB98" s="268">
        <v>0</v>
      </c>
      <c r="FC98" s="106">
        <v>24</v>
      </c>
      <c r="FD98" s="264">
        <v>0</v>
      </c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8">
        <v>565</v>
      </c>
      <c r="HR98" s="67"/>
      <c r="HS98" s="298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3">
        <v>6</v>
      </c>
      <c r="HZ98" s="303">
        <v>1.5</v>
      </c>
      <c r="IA98" s="89"/>
      <c r="IB98" s="87">
        <v>0</v>
      </c>
      <c r="IC98" s="172">
        <v>8</v>
      </c>
      <c r="ID98" s="269">
        <v>2</v>
      </c>
      <c r="IE98" s="184"/>
      <c r="IF98" s="184"/>
      <c r="IG98" s="74">
        <f t="shared" si="142"/>
        <v>14</v>
      </c>
      <c r="IH98" s="74">
        <f t="shared" si="143"/>
        <v>3.5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/>
      <c r="JB98" s="67"/>
      <c r="JC98" s="67"/>
      <c r="JD98" s="67"/>
      <c r="JE98" s="347">
        <v>10.31</v>
      </c>
      <c r="JF98" s="347">
        <v>0</v>
      </c>
      <c r="JG98" s="74">
        <f t="shared" si="144"/>
        <v>10.31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/>
      <c r="JP98" s="269"/>
      <c r="JQ98" s="298">
        <v>47.42</v>
      </c>
      <c r="JR98" s="269">
        <v>10</v>
      </c>
      <c r="JS98" s="67"/>
      <c r="JT98" s="67"/>
      <c r="JU98" s="74"/>
      <c r="JV98" s="74"/>
      <c r="JW98" s="74">
        <f t="shared" si="146"/>
        <v>53.886300000000006</v>
      </c>
      <c r="JX98" s="74">
        <f t="shared" si="147"/>
        <v>11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7">
        <v>0</v>
      </c>
      <c r="LO98" s="75">
        <v>6.5750000000000002</v>
      </c>
      <c r="LP98" s="369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70">
        <v>0</v>
      </c>
      <c r="MN98" s="370">
        <v>0</v>
      </c>
      <c r="MO98" s="370">
        <v>0</v>
      </c>
      <c r="MP98" s="370">
        <v>0</v>
      </c>
      <c r="MQ98" s="70">
        <f t="shared" si="165"/>
        <v>0</v>
      </c>
      <c r="MR98" s="70">
        <f t="shared" si="166"/>
        <v>0</v>
      </c>
      <c r="MS98" s="70">
        <v>13.5</v>
      </c>
      <c r="MT98" s="70">
        <v>4.7</v>
      </c>
      <c r="MU98" s="70">
        <f t="shared" si="167"/>
        <v>13.5</v>
      </c>
      <c r="MV98" s="70">
        <f t="shared" si="168"/>
        <v>4.7</v>
      </c>
      <c r="MW98" s="70"/>
      <c r="MX98" s="70"/>
      <c r="MY98" s="70">
        <f t="shared" si="169"/>
        <v>0</v>
      </c>
      <c r="MZ98" s="70">
        <f t="shared" si="170"/>
        <v>0</v>
      </c>
      <c r="NA98" s="305"/>
      <c r="NB98" s="344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407">
        <v>0</v>
      </c>
      <c r="OP98" s="270"/>
      <c r="OQ98" s="407">
        <v>0</v>
      </c>
      <c r="OR98" s="270"/>
      <c r="OS98" s="407">
        <v>0</v>
      </c>
      <c r="OT98" s="270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/>
      <c r="N99" s="67"/>
      <c r="O99" s="71"/>
      <c r="P99" s="67"/>
      <c r="Q99" s="114"/>
      <c r="R99" s="74"/>
      <c r="S99" s="263"/>
      <c r="T99" s="263"/>
      <c r="U99" s="74"/>
      <c r="V99" s="74"/>
      <c r="W99" s="74">
        <f t="shared" si="117"/>
        <v>0</v>
      </c>
      <c r="X99" s="74">
        <f t="shared" si="118"/>
        <v>0</v>
      </c>
      <c r="Y99" s="74"/>
      <c r="Z99" s="74"/>
      <c r="AA99" s="71"/>
      <c r="AB99" s="67"/>
      <c r="AC99" s="74">
        <f t="shared" si="119"/>
        <v>0</v>
      </c>
      <c r="AD99" s="74">
        <f t="shared" si="120"/>
        <v>0</v>
      </c>
      <c r="AE99" s="67"/>
      <c r="AF99" s="67"/>
      <c r="AG99" s="67"/>
      <c r="AH99" s="67"/>
      <c r="AI99" s="114"/>
      <c r="AJ99" s="114"/>
      <c r="AK99" s="349">
        <v>110</v>
      </c>
      <c r="AL99" s="350">
        <v>33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110</v>
      </c>
      <c r="AV99" s="70">
        <f t="shared" si="105"/>
        <v>33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57"/>
      <c r="BH99" s="358"/>
      <c r="BI99" s="357"/>
      <c r="BJ99" s="358"/>
      <c r="BK99" s="264"/>
      <c r="BL99" s="74"/>
      <c r="BM99" s="74"/>
      <c r="BN99" s="74"/>
      <c r="BO99" s="74"/>
      <c r="BP99" s="74"/>
      <c r="BQ99" s="74"/>
      <c r="BR99" s="74"/>
      <c r="BS99" s="263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>
        <v>6.18</v>
      </c>
      <c r="CH99" s="262">
        <v>2</v>
      </c>
      <c r="CI99" s="298">
        <v>20.6</v>
      </c>
      <c r="CJ99" s="262">
        <v>6</v>
      </c>
      <c r="CK99" s="269">
        <v>6</v>
      </c>
      <c r="CL99" s="269">
        <v>2</v>
      </c>
      <c r="CM99" s="298">
        <v>14.42</v>
      </c>
      <c r="CN99" s="269">
        <v>4.5</v>
      </c>
      <c r="CO99" s="74">
        <f t="shared" si="123"/>
        <v>47.2</v>
      </c>
      <c r="CP99" s="74">
        <f t="shared" si="124"/>
        <v>14.5</v>
      </c>
      <c r="CQ99" s="602">
        <v>97.628865979381459</v>
      </c>
      <c r="CR99" s="300"/>
      <c r="CS99" s="300"/>
      <c r="CT99" s="274"/>
      <c r="CU99" s="356">
        <v>18.556701030927837</v>
      </c>
      <c r="CV99" s="172"/>
      <c r="CW99" s="301">
        <v>63.814432989690722</v>
      </c>
      <c r="CX99" s="274"/>
      <c r="CY99" s="274"/>
      <c r="CZ99" s="274"/>
      <c r="DA99" s="278">
        <f t="shared" si="125"/>
        <v>180.00000000000003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5">
        <v>41.1</v>
      </c>
      <c r="DL99" s="345">
        <v>13.7</v>
      </c>
      <c r="DM99" s="371">
        <v>41.1</v>
      </c>
      <c r="DN99" s="371">
        <v>13.7</v>
      </c>
      <c r="DO99" s="345">
        <v>39.869999999999997</v>
      </c>
      <c r="DP99" s="345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39.17</v>
      </c>
      <c r="EH99" s="383">
        <v>9.7925000000000004</v>
      </c>
      <c r="EI99" s="87">
        <v>51.55</v>
      </c>
      <c r="EJ99" s="87">
        <v>12.887499999999999</v>
      </c>
      <c r="EK99" s="74">
        <v>128.87</v>
      </c>
      <c r="EL99" s="279">
        <v>32.217500000000001</v>
      </c>
      <c r="EM99" s="267">
        <v>103.09</v>
      </c>
      <c r="EN99" s="267">
        <v>25.772500000000001</v>
      </c>
      <c r="EO99" s="267">
        <v>103.09278350515464</v>
      </c>
      <c r="EP99" s="267">
        <v>25.773195876288661</v>
      </c>
      <c r="EQ99" s="74">
        <f t="shared" si="130"/>
        <v>425.77278350515462</v>
      </c>
      <c r="ER99" s="74">
        <f t="shared" si="131"/>
        <v>54.897500000000001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53">
        <v>21</v>
      </c>
      <c r="FB99" s="268">
        <v>0</v>
      </c>
      <c r="FC99" s="106">
        <v>22</v>
      </c>
      <c r="FD99" s="264">
        <v>0</v>
      </c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8">
        <v>565</v>
      </c>
      <c r="HR99" s="67"/>
      <c r="HS99" s="298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3">
        <v>6</v>
      </c>
      <c r="HZ99" s="303">
        <v>1.5</v>
      </c>
      <c r="IA99" s="89"/>
      <c r="IB99" s="87">
        <v>0</v>
      </c>
      <c r="IC99" s="172">
        <v>8</v>
      </c>
      <c r="ID99" s="269">
        <v>2</v>
      </c>
      <c r="IE99" s="184"/>
      <c r="IF99" s="184"/>
      <c r="IG99" s="74">
        <f t="shared" si="142"/>
        <v>14</v>
      </c>
      <c r="IH99" s="74">
        <f t="shared" si="143"/>
        <v>3.5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/>
      <c r="JB99" s="67"/>
      <c r="JC99" s="67"/>
      <c r="JD99" s="67"/>
      <c r="JE99" s="347">
        <v>10.31</v>
      </c>
      <c r="JF99" s="347">
        <v>0</v>
      </c>
      <c r="JG99" s="74">
        <f t="shared" si="144"/>
        <v>10.31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/>
      <c r="JP99" s="269"/>
      <c r="JQ99" s="298">
        <v>47.42</v>
      </c>
      <c r="JR99" s="269">
        <v>10</v>
      </c>
      <c r="JS99" s="67"/>
      <c r="JT99" s="67"/>
      <c r="JU99" s="74"/>
      <c r="JV99" s="74"/>
      <c r="JW99" s="74">
        <f t="shared" si="146"/>
        <v>53.886300000000006</v>
      </c>
      <c r="JX99" s="74">
        <f t="shared" si="147"/>
        <v>11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7">
        <v>0</v>
      </c>
      <c r="LO99" s="75">
        <v>6.5750000000000002</v>
      </c>
      <c r="LP99" s="369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70">
        <v>0</v>
      </c>
      <c r="MN99" s="370">
        <v>0</v>
      </c>
      <c r="MO99" s="370">
        <v>0</v>
      </c>
      <c r="MP99" s="370">
        <v>0</v>
      </c>
      <c r="MQ99" s="70">
        <f t="shared" si="165"/>
        <v>0</v>
      </c>
      <c r="MR99" s="70">
        <f t="shared" si="166"/>
        <v>0</v>
      </c>
      <c r="MS99" s="70">
        <v>13.5</v>
      </c>
      <c r="MT99" s="70">
        <v>4.7</v>
      </c>
      <c r="MU99" s="70">
        <f t="shared" si="167"/>
        <v>13.5</v>
      </c>
      <c r="MV99" s="70">
        <f t="shared" si="168"/>
        <v>4.7</v>
      </c>
      <c r="MW99" s="70"/>
      <c r="MX99" s="70"/>
      <c r="MY99" s="70">
        <f t="shared" si="169"/>
        <v>0</v>
      </c>
      <c r="MZ99" s="70">
        <f t="shared" si="170"/>
        <v>0</v>
      </c>
      <c r="NA99" s="305"/>
      <c r="NB99" s="344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407">
        <v>0</v>
      </c>
      <c r="OP99" s="270"/>
      <c r="OQ99" s="407">
        <v>0</v>
      </c>
      <c r="OR99" s="270"/>
      <c r="OS99" s="407">
        <v>0</v>
      </c>
      <c r="OT99" s="270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/>
      <c r="N100" s="67"/>
      <c r="O100" s="71"/>
      <c r="P100" s="67"/>
      <c r="Q100" s="114"/>
      <c r="R100" s="74"/>
      <c r="S100" s="263"/>
      <c r="T100" s="263"/>
      <c r="U100" s="74"/>
      <c r="V100" s="74"/>
      <c r="W100" s="74">
        <f t="shared" si="117"/>
        <v>0</v>
      </c>
      <c r="X100" s="74">
        <f t="shared" si="118"/>
        <v>0</v>
      </c>
      <c r="Y100" s="74"/>
      <c r="Z100" s="74"/>
      <c r="AA100" s="71"/>
      <c r="AB100" s="67"/>
      <c r="AC100" s="74">
        <f t="shared" si="119"/>
        <v>0</v>
      </c>
      <c r="AD100" s="74">
        <f t="shared" si="120"/>
        <v>0</v>
      </c>
      <c r="AE100" s="67"/>
      <c r="AF100" s="67"/>
      <c r="AG100" s="67"/>
      <c r="AH100" s="67"/>
      <c r="AI100" s="114"/>
      <c r="AJ100" s="114"/>
      <c r="AK100" s="349">
        <v>110</v>
      </c>
      <c r="AL100" s="350">
        <v>33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110</v>
      </c>
      <c r="AV100" s="70">
        <f t="shared" si="105"/>
        <v>33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57"/>
      <c r="BH100" s="358"/>
      <c r="BI100" s="357"/>
      <c r="BJ100" s="358"/>
      <c r="BK100" s="264"/>
      <c r="BL100" s="74"/>
      <c r="BM100" s="74"/>
      <c r="BN100" s="74"/>
      <c r="BO100" s="74"/>
      <c r="BP100" s="74"/>
      <c r="BQ100" s="74"/>
      <c r="BR100" s="74"/>
      <c r="BS100" s="263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>
        <v>6.18</v>
      </c>
      <c r="CH100" s="262">
        <v>2</v>
      </c>
      <c r="CI100" s="298">
        <v>20.6</v>
      </c>
      <c r="CJ100" s="262">
        <v>6</v>
      </c>
      <c r="CK100" s="269">
        <v>6</v>
      </c>
      <c r="CL100" s="269">
        <v>2</v>
      </c>
      <c r="CM100" s="298">
        <v>14.42</v>
      </c>
      <c r="CN100" s="269">
        <v>4.5</v>
      </c>
      <c r="CO100" s="74">
        <f t="shared" si="123"/>
        <v>47.2</v>
      </c>
      <c r="CP100" s="74">
        <f t="shared" si="124"/>
        <v>14.5</v>
      </c>
      <c r="CQ100" s="602">
        <v>97.628865979381459</v>
      </c>
      <c r="CR100" s="300"/>
      <c r="CS100" s="300"/>
      <c r="CT100" s="274"/>
      <c r="CU100" s="356">
        <v>18.556701030927837</v>
      </c>
      <c r="CV100" s="172"/>
      <c r="CW100" s="301">
        <v>63.814432989690722</v>
      </c>
      <c r="CX100" s="274"/>
      <c r="CY100" s="274"/>
      <c r="CZ100" s="274"/>
      <c r="DA100" s="278">
        <f t="shared" si="125"/>
        <v>180.00000000000003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5">
        <v>41.1</v>
      </c>
      <c r="DL100" s="345">
        <v>13.7</v>
      </c>
      <c r="DM100" s="371">
        <v>41.1</v>
      </c>
      <c r="DN100" s="371">
        <v>13.7</v>
      </c>
      <c r="DO100" s="345">
        <v>39.869999999999997</v>
      </c>
      <c r="DP100" s="345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39.17</v>
      </c>
      <c r="EH100" s="383">
        <v>9.7925000000000004</v>
      </c>
      <c r="EI100" s="87">
        <v>51.55</v>
      </c>
      <c r="EJ100" s="87">
        <v>12.887499999999999</v>
      </c>
      <c r="EK100" s="74">
        <v>128.87</v>
      </c>
      <c r="EL100" s="279">
        <v>32.217500000000001</v>
      </c>
      <c r="EM100" s="267">
        <v>103.09</v>
      </c>
      <c r="EN100" s="267">
        <v>25.772500000000001</v>
      </c>
      <c r="EO100" s="267">
        <v>103.09278350515464</v>
      </c>
      <c r="EP100" s="267">
        <v>25.773195876288661</v>
      </c>
      <c r="EQ100" s="74">
        <f t="shared" si="130"/>
        <v>425.77278350515462</v>
      </c>
      <c r="ER100" s="74">
        <f t="shared" si="131"/>
        <v>54.897500000000001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53">
        <v>21</v>
      </c>
      <c r="FB100" s="268">
        <v>0</v>
      </c>
      <c r="FC100" s="106">
        <v>22</v>
      </c>
      <c r="FD100" s="264">
        <v>0</v>
      </c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8">
        <v>565</v>
      </c>
      <c r="HR100" s="67"/>
      <c r="HS100" s="298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3">
        <v>6</v>
      </c>
      <c r="HZ100" s="303">
        <v>1.5</v>
      </c>
      <c r="IA100" s="89"/>
      <c r="IB100" s="87">
        <v>0</v>
      </c>
      <c r="IC100" s="172">
        <v>8</v>
      </c>
      <c r="ID100" s="269">
        <v>2</v>
      </c>
      <c r="IE100" s="184"/>
      <c r="IF100" s="184"/>
      <c r="IG100" s="74">
        <f t="shared" si="142"/>
        <v>14</v>
      </c>
      <c r="IH100" s="74">
        <f t="shared" si="143"/>
        <v>3.5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/>
      <c r="JB100" s="67"/>
      <c r="JC100" s="67"/>
      <c r="JD100" s="67"/>
      <c r="JE100" s="347">
        <v>10.31</v>
      </c>
      <c r="JF100" s="347">
        <v>0</v>
      </c>
      <c r="JG100" s="74">
        <f t="shared" si="144"/>
        <v>10.31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/>
      <c r="JP100" s="269"/>
      <c r="JQ100" s="298">
        <v>47.42</v>
      </c>
      <c r="JR100" s="269">
        <v>10</v>
      </c>
      <c r="JS100" s="67"/>
      <c r="JT100" s="67"/>
      <c r="JU100" s="74"/>
      <c r="JV100" s="74"/>
      <c r="JW100" s="74">
        <f t="shared" si="146"/>
        <v>53.886300000000006</v>
      </c>
      <c r="JX100" s="74">
        <f t="shared" si="147"/>
        <v>11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7">
        <v>0</v>
      </c>
      <c r="LO100" s="75">
        <v>6.5750000000000002</v>
      </c>
      <c r="LP100" s="369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70">
        <v>0</v>
      </c>
      <c r="MN100" s="370">
        <v>0</v>
      </c>
      <c r="MO100" s="370">
        <v>0</v>
      </c>
      <c r="MP100" s="370">
        <v>0</v>
      </c>
      <c r="MQ100" s="70">
        <f t="shared" si="165"/>
        <v>0</v>
      </c>
      <c r="MR100" s="70">
        <f t="shared" si="166"/>
        <v>0</v>
      </c>
      <c r="MS100" s="70">
        <v>13.5</v>
      </c>
      <c r="MT100" s="70">
        <v>4.7</v>
      </c>
      <c r="MU100" s="70">
        <f t="shared" si="167"/>
        <v>13.5</v>
      </c>
      <c r="MV100" s="70">
        <f t="shared" si="168"/>
        <v>4.7</v>
      </c>
      <c r="MW100" s="70"/>
      <c r="MX100" s="70"/>
      <c r="MY100" s="70">
        <f t="shared" si="169"/>
        <v>0</v>
      </c>
      <c r="MZ100" s="70">
        <f t="shared" si="170"/>
        <v>0</v>
      </c>
      <c r="NA100" s="305"/>
      <c r="NB100" s="344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407">
        <v>0</v>
      </c>
      <c r="OP100" s="270"/>
      <c r="OQ100" s="407">
        <v>0</v>
      </c>
      <c r="OR100" s="270"/>
      <c r="OS100" s="407">
        <v>0</v>
      </c>
      <c r="OT100" s="270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/>
      <c r="N101" s="67"/>
      <c r="O101" s="71"/>
      <c r="P101" s="67"/>
      <c r="Q101" s="114"/>
      <c r="R101" s="74"/>
      <c r="S101" s="263"/>
      <c r="T101" s="263"/>
      <c r="U101" s="74"/>
      <c r="V101" s="74"/>
      <c r="W101" s="74">
        <f t="shared" si="117"/>
        <v>0</v>
      </c>
      <c r="X101" s="74">
        <f t="shared" si="118"/>
        <v>0</v>
      </c>
      <c r="Y101" s="74"/>
      <c r="Z101" s="74"/>
      <c r="AA101" s="71"/>
      <c r="AB101" s="67"/>
      <c r="AC101" s="74">
        <f t="shared" si="119"/>
        <v>0</v>
      </c>
      <c r="AD101" s="74">
        <f t="shared" si="120"/>
        <v>0</v>
      </c>
      <c r="AE101" s="67"/>
      <c r="AF101" s="67"/>
      <c r="AG101" s="67"/>
      <c r="AH101" s="67"/>
      <c r="AI101" s="114"/>
      <c r="AJ101" s="114"/>
      <c r="AK101" s="349">
        <v>110</v>
      </c>
      <c r="AL101" s="350">
        <v>33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110</v>
      </c>
      <c r="AV101" s="70">
        <f t="shared" si="105"/>
        <v>33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57"/>
      <c r="BH101" s="358"/>
      <c r="BI101" s="357"/>
      <c r="BJ101" s="358"/>
      <c r="BK101" s="264"/>
      <c r="BL101" s="74"/>
      <c r="BM101" s="74"/>
      <c r="BN101" s="74"/>
      <c r="BO101" s="74"/>
      <c r="BP101" s="74"/>
      <c r="BQ101" s="74"/>
      <c r="BR101" s="74"/>
      <c r="BS101" s="263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>
        <v>6.18</v>
      </c>
      <c r="CH101" s="262">
        <v>2</v>
      </c>
      <c r="CI101" s="298">
        <v>20.6</v>
      </c>
      <c r="CJ101" s="262">
        <v>6</v>
      </c>
      <c r="CK101" s="269">
        <v>6</v>
      </c>
      <c r="CL101" s="269">
        <v>2</v>
      </c>
      <c r="CM101" s="298">
        <v>14.42</v>
      </c>
      <c r="CN101" s="269">
        <v>4.5</v>
      </c>
      <c r="CO101" s="74">
        <f t="shared" si="123"/>
        <v>47.2</v>
      </c>
      <c r="CP101" s="74">
        <f t="shared" si="124"/>
        <v>14.5</v>
      </c>
      <c r="CQ101" s="602">
        <v>97.628865979381459</v>
      </c>
      <c r="CR101" s="300"/>
      <c r="CS101" s="300"/>
      <c r="CT101" s="274"/>
      <c r="CU101" s="356">
        <v>18.556701030927837</v>
      </c>
      <c r="CV101" s="172"/>
      <c r="CW101" s="301">
        <v>63.814432989690722</v>
      </c>
      <c r="CX101" s="274"/>
      <c r="CY101" s="274"/>
      <c r="CZ101" s="274"/>
      <c r="DA101" s="278">
        <f t="shared" si="125"/>
        <v>180.00000000000003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5">
        <v>41.1</v>
      </c>
      <c r="DL101" s="345">
        <v>13.7</v>
      </c>
      <c r="DM101" s="371">
        <v>41.1</v>
      </c>
      <c r="DN101" s="371">
        <v>13.7</v>
      </c>
      <c r="DO101" s="345">
        <v>39.869999999999997</v>
      </c>
      <c r="DP101" s="345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39.17</v>
      </c>
      <c r="EH101" s="383">
        <v>9.7925000000000004</v>
      </c>
      <c r="EI101" s="87">
        <v>51.55</v>
      </c>
      <c r="EJ101" s="87">
        <v>12.887499999999999</v>
      </c>
      <c r="EK101" s="74">
        <v>128.87</v>
      </c>
      <c r="EL101" s="279">
        <v>32.217500000000001</v>
      </c>
      <c r="EM101" s="267">
        <v>103.09</v>
      </c>
      <c r="EN101" s="267">
        <v>25.772500000000001</v>
      </c>
      <c r="EO101" s="267">
        <v>103.09278350515464</v>
      </c>
      <c r="EP101" s="267">
        <v>25.773195876288661</v>
      </c>
      <c r="EQ101" s="74">
        <f t="shared" si="130"/>
        <v>425.77278350515462</v>
      </c>
      <c r="ER101" s="74">
        <f t="shared" si="131"/>
        <v>54.897500000000001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53">
        <v>21</v>
      </c>
      <c r="FB101" s="268">
        <v>0</v>
      </c>
      <c r="FC101" s="106">
        <v>22</v>
      </c>
      <c r="FD101" s="264">
        <v>0</v>
      </c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8">
        <v>565</v>
      </c>
      <c r="HR101" s="67"/>
      <c r="HS101" s="298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3">
        <v>6</v>
      </c>
      <c r="HZ101" s="303">
        <v>1.5</v>
      </c>
      <c r="IA101" s="89"/>
      <c r="IB101" s="87">
        <v>0</v>
      </c>
      <c r="IC101" s="172">
        <v>8</v>
      </c>
      <c r="ID101" s="269">
        <v>2</v>
      </c>
      <c r="IE101" s="184"/>
      <c r="IF101" s="184"/>
      <c r="IG101" s="74">
        <f t="shared" si="142"/>
        <v>14</v>
      </c>
      <c r="IH101" s="74">
        <f t="shared" si="143"/>
        <v>3.5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/>
      <c r="JB101" s="67"/>
      <c r="JC101" s="67"/>
      <c r="JD101" s="67"/>
      <c r="JE101" s="347">
        <v>10.31</v>
      </c>
      <c r="JF101" s="347">
        <v>0</v>
      </c>
      <c r="JG101" s="74">
        <f t="shared" si="144"/>
        <v>10.31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/>
      <c r="JP101" s="269"/>
      <c r="JQ101" s="298">
        <v>47.42</v>
      </c>
      <c r="JR101" s="269">
        <v>10</v>
      </c>
      <c r="JS101" s="67"/>
      <c r="JT101" s="67"/>
      <c r="JU101" s="74"/>
      <c r="JV101" s="74"/>
      <c r="JW101" s="74">
        <f t="shared" si="146"/>
        <v>53.886300000000006</v>
      </c>
      <c r="JX101" s="74">
        <f t="shared" si="147"/>
        <v>11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7">
        <v>0</v>
      </c>
      <c r="LO101" s="75">
        <v>6.5750000000000002</v>
      </c>
      <c r="LP101" s="369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70">
        <v>0</v>
      </c>
      <c r="MN101" s="370">
        <v>0</v>
      </c>
      <c r="MO101" s="370">
        <v>0</v>
      </c>
      <c r="MP101" s="370">
        <v>0</v>
      </c>
      <c r="MQ101" s="70">
        <f t="shared" si="165"/>
        <v>0</v>
      </c>
      <c r="MR101" s="70">
        <f t="shared" si="166"/>
        <v>0</v>
      </c>
      <c r="MS101" s="70">
        <v>13.5</v>
      </c>
      <c r="MT101" s="70">
        <v>4.7</v>
      </c>
      <c r="MU101" s="70">
        <f t="shared" si="167"/>
        <v>13.5</v>
      </c>
      <c r="MV101" s="70">
        <f t="shared" si="168"/>
        <v>4.7</v>
      </c>
      <c r="MW101" s="70"/>
      <c r="MX101" s="70"/>
      <c r="MY101" s="70">
        <f t="shared" si="169"/>
        <v>0</v>
      </c>
      <c r="MZ101" s="70">
        <f t="shared" si="170"/>
        <v>0</v>
      </c>
      <c r="NA101" s="305"/>
      <c r="NB101" s="344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407">
        <v>0</v>
      </c>
      <c r="OP101" s="270"/>
      <c r="OQ101" s="407">
        <v>0</v>
      </c>
      <c r="OR101" s="270"/>
      <c r="OS101" s="407">
        <v>0</v>
      </c>
      <c r="OT101" s="270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/>
      <c r="N102" s="67"/>
      <c r="O102" s="71"/>
      <c r="P102" s="67"/>
      <c r="Q102" s="114"/>
      <c r="R102" s="74"/>
      <c r="S102" s="263"/>
      <c r="T102" s="263"/>
      <c r="U102" s="74"/>
      <c r="V102" s="74"/>
      <c r="W102" s="74">
        <f t="shared" si="117"/>
        <v>0</v>
      </c>
      <c r="X102" s="74">
        <f t="shared" si="118"/>
        <v>0</v>
      </c>
      <c r="Y102" s="74"/>
      <c r="Z102" s="74"/>
      <c r="AA102" s="71"/>
      <c r="AB102" s="67"/>
      <c r="AC102" s="74">
        <f t="shared" si="119"/>
        <v>0</v>
      </c>
      <c r="AD102" s="74">
        <f t="shared" si="120"/>
        <v>0</v>
      </c>
      <c r="AE102" s="67"/>
      <c r="AF102" s="67"/>
      <c r="AG102" s="67"/>
      <c r="AH102" s="67"/>
      <c r="AI102" s="114"/>
      <c r="AJ102" s="114"/>
      <c r="AK102" s="349">
        <v>110</v>
      </c>
      <c r="AL102" s="350">
        <v>33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110</v>
      </c>
      <c r="AV102" s="70">
        <f t="shared" si="105"/>
        <v>33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57"/>
      <c r="BH102" s="358"/>
      <c r="BI102" s="357"/>
      <c r="BJ102" s="358"/>
      <c r="BK102" s="264"/>
      <c r="BL102" s="74"/>
      <c r="BM102" s="74"/>
      <c r="BN102" s="74"/>
      <c r="BO102" s="74"/>
      <c r="BP102" s="74"/>
      <c r="BQ102" s="74"/>
      <c r="BR102" s="74"/>
      <c r="BS102" s="263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>
        <v>6.18</v>
      </c>
      <c r="CH102" s="262">
        <v>2</v>
      </c>
      <c r="CI102" s="298">
        <v>20.6</v>
      </c>
      <c r="CJ102" s="262">
        <v>6</v>
      </c>
      <c r="CK102" s="269">
        <v>6</v>
      </c>
      <c r="CL102" s="269">
        <v>2</v>
      </c>
      <c r="CM102" s="298">
        <v>14.42</v>
      </c>
      <c r="CN102" s="269">
        <v>4.5</v>
      </c>
      <c r="CO102" s="74">
        <f t="shared" si="123"/>
        <v>47.2</v>
      </c>
      <c r="CP102" s="74">
        <f t="shared" si="124"/>
        <v>14.5</v>
      </c>
      <c r="CQ102" s="602">
        <v>97.628865979381459</v>
      </c>
      <c r="CR102" s="300"/>
      <c r="CS102" s="300"/>
      <c r="CT102" s="274"/>
      <c r="CU102" s="356">
        <v>18.556701030927837</v>
      </c>
      <c r="CV102" s="172"/>
      <c r="CW102" s="301">
        <v>63.814432989690722</v>
      </c>
      <c r="CX102" s="274"/>
      <c r="CY102" s="274"/>
      <c r="CZ102" s="274"/>
      <c r="DA102" s="278">
        <f t="shared" si="125"/>
        <v>180.00000000000003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5">
        <v>41.1</v>
      </c>
      <c r="DL102" s="345">
        <v>13.7</v>
      </c>
      <c r="DM102" s="371">
        <v>41.1</v>
      </c>
      <c r="DN102" s="371">
        <v>13.7</v>
      </c>
      <c r="DO102" s="345">
        <v>39.869999999999997</v>
      </c>
      <c r="DP102" s="345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39.17</v>
      </c>
      <c r="EH102" s="383">
        <v>9.7925000000000004</v>
      </c>
      <c r="EI102" s="87">
        <v>51.55</v>
      </c>
      <c r="EJ102" s="87">
        <v>12.887499999999999</v>
      </c>
      <c r="EK102" s="74">
        <v>128.87</v>
      </c>
      <c r="EL102" s="279">
        <v>32.217500000000001</v>
      </c>
      <c r="EM102" s="267">
        <v>103.09</v>
      </c>
      <c r="EN102" s="267">
        <v>25.772500000000001</v>
      </c>
      <c r="EO102" s="267">
        <v>103.09278350515464</v>
      </c>
      <c r="EP102" s="267">
        <v>25.773195876288661</v>
      </c>
      <c r="EQ102" s="74">
        <f t="shared" si="130"/>
        <v>425.77278350515462</v>
      </c>
      <c r="ER102" s="74">
        <f t="shared" si="131"/>
        <v>54.897500000000001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53">
        <v>21</v>
      </c>
      <c r="FB102" s="268">
        <v>0</v>
      </c>
      <c r="FC102" s="106">
        <v>22</v>
      </c>
      <c r="FD102" s="264">
        <v>0</v>
      </c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8">
        <v>565</v>
      </c>
      <c r="HR102" s="67"/>
      <c r="HS102" s="298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3">
        <v>6</v>
      </c>
      <c r="HZ102" s="303">
        <v>1.5</v>
      </c>
      <c r="IA102" s="89"/>
      <c r="IB102" s="87">
        <v>0</v>
      </c>
      <c r="IC102" s="172">
        <v>8</v>
      </c>
      <c r="ID102" s="269">
        <v>2</v>
      </c>
      <c r="IE102" s="184"/>
      <c r="IF102" s="184"/>
      <c r="IG102" s="74">
        <f t="shared" si="142"/>
        <v>14</v>
      </c>
      <c r="IH102" s="74">
        <f t="shared" si="143"/>
        <v>3.5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/>
      <c r="JB102" s="67"/>
      <c r="JC102" s="67"/>
      <c r="JD102" s="67"/>
      <c r="JE102" s="347">
        <v>10.31</v>
      </c>
      <c r="JF102" s="347">
        <v>0</v>
      </c>
      <c r="JG102" s="74">
        <f t="shared" si="144"/>
        <v>10.31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/>
      <c r="JP102" s="269"/>
      <c r="JQ102" s="298">
        <v>47.42</v>
      </c>
      <c r="JR102" s="269">
        <v>10</v>
      </c>
      <c r="JS102" s="67"/>
      <c r="JT102" s="67"/>
      <c r="JU102" s="74"/>
      <c r="JV102" s="74"/>
      <c r="JW102" s="74">
        <f t="shared" si="146"/>
        <v>53.886300000000006</v>
      </c>
      <c r="JX102" s="74">
        <f t="shared" si="147"/>
        <v>11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7">
        <v>0</v>
      </c>
      <c r="LO102" s="75">
        <v>6.5750000000000002</v>
      </c>
      <c r="LP102" s="369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70">
        <v>0</v>
      </c>
      <c r="MN102" s="370">
        <v>0</v>
      </c>
      <c r="MO102" s="370">
        <v>0</v>
      </c>
      <c r="MP102" s="370">
        <v>0</v>
      </c>
      <c r="MQ102" s="70">
        <f t="shared" si="165"/>
        <v>0</v>
      </c>
      <c r="MR102" s="70">
        <f t="shared" si="166"/>
        <v>0</v>
      </c>
      <c r="MS102" s="70">
        <v>13.5</v>
      </c>
      <c r="MT102" s="70">
        <v>4.7</v>
      </c>
      <c r="MU102" s="70">
        <f t="shared" si="167"/>
        <v>13.5</v>
      </c>
      <c r="MV102" s="70">
        <f t="shared" si="168"/>
        <v>4.7</v>
      </c>
      <c r="MW102" s="70"/>
      <c r="MX102" s="70"/>
      <c r="MY102" s="70">
        <f t="shared" si="169"/>
        <v>0</v>
      </c>
      <c r="MZ102" s="70">
        <f t="shared" si="170"/>
        <v>0</v>
      </c>
      <c r="NA102" s="305"/>
      <c r="NB102" s="344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407">
        <v>0</v>
      </c>
      <c r="OP102" s="270"/>
      <c r="OQ102" s="407">
        <v>0</v>
      </c>
      <c r="OR102" s="270"/>
      <c r="OS102" s="407">
        <v>0</v>
      </c>
      <c r="OT102" s="270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/>
      <c r="N103" s="67"/>
      <c r="O103" s="71"/>
      <c r="P103" s="67"/>
      <c r="Q103" s="114"/>
      <c r="R103" s="74"/>
      <c r="S103" s="263"/>
      <c r="T103" s="263"/>
      <c r="U103" s="74"/>
      <c r="V103" s="74"/>
      <c r="W103" s="74">
        <f t="shared" si="117"/>
        <v>0</v>
      </c>
      <c r="X103" s="74">
        <f t="shared" si="118"/>
        <v>0</v>
      </c>
      <c r="Y103" s="74"/>
      <c r="Z103" s="74"/>
      <c r="AA103" s="71"/>
      <c r="AB103" s="67"/>
      <c r="AC103" s="74">
        <f t="shared" si="119"/>
        <v>0</v>
      </c>
      <c r="AD103" s="74">
        <f t="shared" si="120"/>
        <v>0</v>
      </c>
      <c r="AE103" s="67"/>
      <c r="AF103" s="67"/>
      <c r="AG103" s="67"/>
      <c r="AH103" s="67"/>
      <c r="AI103" s="114"/>
      <c r="AJ103" s="114"/>
      <c r="AK103" s="349">
        <v>110</v>
      </c>
      <c r="AL103" s="350">
        <v>33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110</v>
      </c>
      <c r="AV103" s="70">
        <f t="shared" si="105"/>
        <v>33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57"/>
      <c r="BH103" s="358"/>
      <c r="BI103" s="357"/>
      <c r="BJ103" s="358"/>
      <c r="BK103" s="264"/>
      <c r="BL103" s="74"/>
      <c r="BM103" s="74"/>
      <c r="BN103" s="74"/>
      <c r="BO103" s="74"/>
      <c r="BP103" s="74"/>
      <c r="BQ103" s="74"/>
      <c r="BR103" s="74"/>
      <c r="BS103" s="263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>
        <v>6.18</v>
      </c>
      <c r="CH103" s="262">
        <v>2</v>
      </c>
      <c r="CI103" s="298">
        <v>20.6</v>
      </c>
      <c r="CJ103" s="262">
        <v>6</v>
      </c>
      <c r="CK103" s="269">
        <v>6</v>
      </c>
      <c r="CL103" s="269">
        <v>2</v>
      </c>
      <c r="CM103" s="298">
        <v>14.42</v>
      </c>
      <c r="CN103" s="269">
        <v>4.5</v>
      </c>
      <c r="CO103" s="74">
        <f t="shared" si="123"/>
        <v>47.2</v>
      </c>
      <c r="CP103" s="74">
        <f t="shared" si="124"/>
        <v>14.5</v>
      </c>
      <c r="CQ103" s="602">
        <v>97.628865979381459</v>
      </c>
      <c r="CR103" s="300"/>
      <c r="CS103" s="300"/>
      <c r="CT103" s="274"/>
      <c r="CU103" s="356">
        <v>18.556701030927837</v>
      </c>
      <c r="CV103" s="172"/>
      <c r="CW103" s="301">
        <v>63.814432989690722</v>
      </c>
      <c r="CX103" s="274"/>
      <c r="CY103" s="274"/>
      <c r="CZ103" s="274"/>
      <c r="DA103" s="278">
        <f t="shared" si="125"/>
        <v>180.00000000000003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5">
        <v>41.1</v>
      </c>
      <c r="DL103" s="345">
        <v>13.7</v>
      </c>
      <c r="DM103" s="371">
        <v>41.1</v>
      </c>
      <c r="DN103" s="371">
        <v>13.7</v>
      </c>
      <c r="DO103" s="345">
        <v>39.869999999999997</v>
      </c>
      <c r="DP103" s="345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39.17</v>
      </c>
      <c r="EH103" s="383">
        <v>9.7925000000000004</v>
      </c>
      <c r="EI103" s="87">
        <v>51.55</v>
      </c>
      <c r="EJ103" s="87">
        <v>12.887499999999999</v>
      </c>
      <c r="EK103" s="74">
        <v>128.87</v>
      </c>
      <c r="EL103" s="279">
        <v>32.217500000000001</v>
      </c>
      <c r="EM103" s="267">
        <v>103.09</v>
      </c>
      <c r="EN103" s="267">
        <v>25.772500000000001</v>
      </c>
      <c r="EO103" s="267">
        <v>103.09278350515464</v>
      </c>
      <c r="EP103" s="267">
        <v>25.773195876288661</v>
      </c>
      <c r="EQ103" s="74">
        <f t="shared" si="130"/>
        <v>425.77278350515462</v>
      </c>
      <c r="ER103" s="74">
        <f t="shared" si="131"/>
        <v>54.897500000000001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53">
        <v>21</v>
      </c>
      <c r="FB103" s="268">
        <v>0</v>
      </c>
      <c r="FC103" s="106">
        <v>22</v>
      </c>
      <c r="FD103" s="264">
        <v>0</v>
      </c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8">
        <v>565</v>
      </c>
      <c r="HR103" s="67"/>
      <c r="HS103" s="298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3">
        <v>6</v>
      </c>
      <c r="HZ103" s="303">
        <v>1.5</v>
      </c>
      <c r="IA103" s="89"/>
      <c r="IB103" s="87">
        <v>0</v>
      </c>
      <c r="IC103" s="172">
        <v>8</v>
      </c>
      <c r="ID103" s="269">
        <v>2</v>
      </c>
      <c r="IE103" s="184"/>
      <c r="IF103" s="184"/>
      <c r="IG103" s="74">
        <f t="shared" si="142"/>
        <v>14</v>
      </c>
      <c r="IH103" s="74">
        <f t="shared" si="143"/>
        <v>3.5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/>
      <c r="JB103" s="67"/>
      <c r="JC103" s="67"/>
      <c r="JD103" s="67"/>
      <c r="JE103" s="347">
        <v>10.31</v>
      </c>
      <c r="JF103" s="347">
        <v>0</v>
      </c>
      <c r="JG103" s="74">
        <f t="shared" si="144"/>
        <v>10.31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/>
      <c r="JP103" s="269"/>
      <c r="JQ103" s="298">
        <v>47.42</v>
      </c>
      <c r="JR103" s="269">
        <v>10</v>
      </c>
      <c r="JS103" s="67"/>
      <c r="JT103" s="67"/>
      <c r="JU103" s="74"/>
      <c r="JV103" s="74"/>
      <c r="JW103" s="74">
        <f t="shared" si="146"/>
        <v>53.886300000000006</v>
      </c>
      <c r="JX103" s="74">
        <f t="shared" si="147"/>
        <v>11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7">
        <v>0</v>
      </c>
      <c r="LO103" s="75">
        <v>6.5750000000000002</v>
      </c>
      <c r="LP103" s="369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70">
        <v>0</v>
      </c>
      <c r="MN103" s="370">
        <v>0</v>
      </c>
      <c r="MO103" s="370">
        <v>0</v>
      </c>
      <c r="MP103" s="370">
        <v>0</v>
      </c>
      <c r="MQ103" s="70">
        <f t="shared" si="165"/>
        <v>0</v>
      </c>
      <c r="MR103" s="70">
        <f t="shared" si="166"/>
        <v>0</v>
      </c>
      <c r="MS103" s="70">
        <v>13.5</v>
      </c>
      <c r="MT103" s="70">
        <v>4.7</v>
      </c>
      <c r="MU103" s="70">
        <f t="shared" si="167"/>
        <v>13.5</v>
      </c>
      <c r="MV103" s="70">
        <f t="shared" si="168"/>
        <v>4.7</v>
      </c>
      <c r="MW103" s="70"/>
      <c r="MX103" s="70"/>
      <c r="MY103" s="70">
        <f t="shared" si="169"/>
        <v>0</v>
      </c>
      <c r="MZ103" s="70">
        <f t="shared" si="170"/>
        <v>0</v>
      </c>
      <c r="NA103" s="305"/>
      <c r="NB103" s="344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407">
        <v>0</v>
      </c>
      <c r="OP103" s="270"/>
      <c r="OQ103" s="407">
        <v>0</v>
      </c>
      <c r="OR103" s="270"/>
      <c r="OS103" s="407">
        <v>0</v>
      </c>
      <c r="OT103" s="270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/>
      <c r="N104" s="67"/>
      <c r="O104" s="71"/>
      <c r="P104" s="67"/>
      <c r="Q104" s="114"/>
      <c r="R104" s="74"/>
      <c r="S104" s="263"/>
      <c r="T104" s="263"/>
      <c r="U104" s="74"/>
      <c r="V104" s="74"/>
      <c r="W104" s="74">
        <f t="shared" si="117"/>
        <v>0</v>
      </c>
      <c r="X104" s="74">
        <f t="shared" si="118"/>
        <v>0</v>
      </c>
      <c r="Y104" s="74"/>
      <c r="Z104" s="74"/>
      <c r="AA104" s="71"/>
      <c r="AB104" s="67"/>
      <c r="AC104" s="74">
        <f t="shared" si="119"/>
        <v>0</v>
      </c>
      <c r="AD104" s="74">
        <f t="shared" si="120"/>
        <v>0</v>
      </c>
      <c r="AE104" s="67"/>
      <c r="AF104" s="67"/>
      <c r="AG104" s="67"/>
      <c r="AH104" s="67"/>
      <c r="AI104" s="114"/>
      <c r="AJ104" s="114"/>
      <c r="AK104" s="349">
        <v>110</v>
      </c>
      <c r="AL104" s="350">
        <v>33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110</v>
      </c>
      <c r="AV104" s="70">
        <f t="shared" si="105"/>
        <v>33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57"/>
      <c r="BH104" s="358"/>
      <c r="BI104" s="357"/>
      <c r="BJ104" s="358"/>
      <c r="BK104" s="264"/>
      <c r="BL104" s="74"/>
      <c r="BM104" s="74"/>
      <c r="BN104" s="74"/>
      <c r="BO104" s="74"/>
      <c r="BP104" s="74"/>
      <c r="BQ104" s="74"/>
      <c r="BR104" s="74"/>
      <c r="BS104" s="263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>
        <v>6.18</v>
      </c>
      <c r="CH104" s="262">
        <v>2</v>
      </c>
      <c r="CI104" s="298">
        <v>20.6</v>
      </c>
      <c r="CJ104" s="262">
        <v>6</v>
      </c>
      <c r="CK104" s="269">
        <v>6</v>
      </c>
      <c r="CL104" s="269">
        <v>2</v>
      </c>
      <c r="CM104" s="298">
        <v>14.42</v>
      </c>
      <c r="CN104" s="269">
        <v>4.5</v>
      </c>
      <c r="CO104" s="74">
        <f t="shared" si="123"/>
        <v>47.2</v>
      </c>
      <c r="CP104" s="74">
        <f t="shared" si="124"/>
        <v>14.5</v>
      </c>
      <c r="CQ104" s="602">
        <v>97.628865979381459</v>
      </c>
      <c r="CR104" s="300"/>
      <c r="CS104" s="300"/>
      <c r="CT104" s="274"/>
      <c r="CU104" s="356">
        <v>18.556701030927837</v>
      </c>
      <c r="CV104" s="172"/>
      <c r="CW104" s="301">
        <v>63.814432989690722</v>
      </c>
      <c r="CX104" s="274"/>
      <c r="CY104" s="274"/>
      <c r="CZ104" s="274"/>
      <c r="DA104" s="278">
        <f t="shared" si="125"/>
        <v>180.00000000000003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5">
        <v>41.1</v>
      </c>
      <c r="DL104" s="345">
        <v>13.7</v>
      </c>
      <c r="DM104" s="371">
        <v>41.1</v>
      </c>
      <c r="DN104" s="371">
        <v>13.7</v>
      </c>
      <c r="DO104" s="345">
        <v>39.869999999999997</v>
      </c>
      <c r="DP104" s="345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39.17</v>
      </c>
      <c r="EH104" s="383">
        <v>9.7925000000000004</v>
      </c>
      <c r="EI104" s="87">
        <v>51.55</v>
      </c>
      <c r="EJ104" s="87">
        <v>12.887499999999999</v>
      </c>
      <c r="EK104" s="74">
        <v>128.87</v>
      </c>
      <c r="EL104" s="279">
        <v>32.217500000000001</v>
      </c>
      <c r="EM104" s="267">
        <v>103.09</v>
      </c>
      <c r="EN104" s="267">
        <v>25.772500000000001</v>
      </c>
      <c r="EO104" s="267">
        <v>103.09278350515464</v>
      </c>
      <c r="EP104" s="267">
        <v>25.773195876288661</v>
      </c>
      <c r="EQ104" s="74">
        <f t="shared" si="130"/>
        <v>425.77278350515462</v>
      </c>
      <c r="ER104" s="74">
        <f t="shared" si="131"/>
        <v>54.897500000000001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53">
        <v>21</v>
      </c>
      <c r="FB104" s="268">
        <v>0</v>
      </c>
      <c r="FC104" s="106">
        <v>22</v>
      </c>
      <c r="FD104" s="264">
        <v>0</v>
      </c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8">
        <v>565</v>
      </c>
      <c r="HR104" s="67"/>
      <c r="HS104" s="298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3">
        <v>6</v>
      </c>
      <c r="HZ104" s="303">
        <v>1.5</v>
      </c>
      <c r="IA104" s="89"/>
      <c r="IB104" s="87">
        <v>0</v>
      </c>
      <c r="IC104" s="172">
        <v>8</v>
      </c>
      <c r="ID104" s="269">
        <v>2</v>
      </c>
      <c r="IE104" s="184"/>
      <c r="IF104" s="184"/>
      <c r="IG104" s="74">
        <f t="shared" si="142"/>
        <v>14</v>
      </c>
      <c r="IH104" s="74">
        <f t="shared" si="143"/>
        <v>3.5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/>
      <c r="JB104" s="67"/>
      <c r="JC104" s="67"/>
      <c r="JD104" s="67"/>
      <c r="JE104" s="347">
        <v>10.31</v>
      </c>
      <c r="JF104" s="347">
        <v>0</v>
      </c>
      <c r="JG104" s="74">
        <f t="shared" si="144"/>
        <v>10.31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/>
      <c r="JP104" s="269"/>
      <c r="JQ104" s="298">
        <v>47.42</v>
      </c>
      <c r="JR104" s="269">
        <v>10</v>
      </c>
      <c r="JS104" s="67"/>
      <c r="JT104" s="67"/>
      <c r="JU104" s="74"/>
      <c r="JV104" s="74"/>
      <c r="JW104" s="74">
        <f t="shared" si="146"/>
        <v>53.886300000000006</v>
      </c>
      <c r="JX104" s="74">
        <f t="shared" si="147"/>
        <v>11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7">
        <v>0</v>
      </c>
      <c r="LO104" s="75">
        <v>6.5750000000000002</v>
      </c>
      <c r="LP104" s="369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70">
        <v>0</v>
      </c>
      <c r="MN104" s="370">
        <v>0</v>
      </c>
      <c r="MO104" s="370">
        <v>0</v>
      </c>
      <c r="MP104" s="370">
        <v>0</v>
      </c>
      <c r="MQ104" s="70">
        <f t="shared" si="165"/>
        <v>0</v>
      </c>
      <c r="MR104" s="70">
        <f t="shared" si="166"/>
        <v>0</v>
      </c>
      <c r="MS104" s="70">
        <v>13.5</v>
      </c>
      <c r="MT104" s="70">
        <v>4.7</v>
      </c>
      <c r="MU104" s="70">
        <f t="shared" si="167"/>
        <v>13.5</v>
      </c>
      <c r="MV104" s="70">
        <f t="shared" si="168"/>
        <v>4.7</v>
      </c>
      <c r="MW104" s="70"/>
      <c r="MX104" s="70"/>
      <c r="MY104" s="70">
        <f t="shared" si="169"/>
        <v>0</v>
      </c>
      <c r="MZ104" s="70">
        <f t="shared" si="170"/>
        <v>0</v>
      </c>
      <c r="NA104" s="305"/>
      <c r="NB104" s="344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407">
        <v>0</v>
      </c>
      <c r="OP104" s="270"/>
      <c r="OQ104" s="407">
        <v>0</v>
      </c>
      <c r="OR104" s="270"/>
      <c r="OS104" s="407">
        <v>0</v>
      </c>
      <c r="OT104" s="270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/>
      <c r="N105" s="67"/>
      <c r="O105" s="71"/>
      <c r="P105" s="67"/>
      <c r="Q105" s="114"/>
      <c r="R105" s="74"/>
      <c r="S105" s="263"/>
      <c r="T105" s="263"/>
      <c r="U105" s="74"/>
      <c r="V105" s="74"/>
      <c r="W105" s="74">
        <f t="shared" si="117"/>
        <v>0</v>
      </c>
      <c r="X105" s="74">
        <f t="shared" si="118"/>
        <v>0</v>
      </c>
      <c r="Y105" s="74"/>
      <c r="Z105" s="74"/>
      <c r="AA105" s="71"/>
      <c r="AB105" s="67"/>
      <c r="AC105" s="74">
        <f t="shared" si="119"/>
        <v>0</v>
      </c>
      <c r="AD105" s="74">
        <f t="shared" si="120"/>
        <v>0</v>
      </c>
      <c r="AE105" s="67"/>
      <c r="AF105" s="67"/>
      <c r="AG105" s="67"/>
      <c r="AH105" s="67"/>
      <c r="AI105" s="114"/>
      <c r="AJ105" s="114"/>
      <c r="AK105" s="349">
        <v>110</v>
      </c>
      <c r="AL105" s="350">
        <v>33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110</v>
      </c>
      <c r="AV105" s="70">
        <f t="shared" si="105"/>
        <v>33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57"/>
      <c r="BH105" s="365"/>
      <c r="BI105" s="357"/>
      <c r="BJ105" s="358"/>
      <c r="BK105" s="264"/>
      <c r="BL105" s="74"/>
      <c r="BM105" s="74"/>
      <c r="BN105" s="74"/>
      <c r="BO105" s="74"/>
      <c r="BP105" s="74"/>
      <c r="BQ105" s="74"/>
      <c r="BR105" s="74"/>
      <c r="BS105" s="263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>
        <v>6.18</v>
      </c>
      <c r="CH105" s="262">
        <v>2</v>
      </c>
      <c r="CI105" s="298">
        <v>20.6</v>
      </c>
      <c r="CJ105" s="262">
        <v>6</v>
      </c>
      <c r="CK105" s="269">
        <v>6</v>
      </c>
      <c r="CL105" s="269">
        <v>2</v>
      </c>
      <c r="CM105" s="298">
        <v>14.42</v>
      </c>
      <c r="CN105" s="269">
        <v>4.5</v>
      </c>
      <c r="CO105" s="74">
        <f t="shared" si="123"/>
        <v>47.2</v>
      </c>
      <c r="CP105" s="74">
        <f t="shared" si="124"/>
        <v>14.5</v>
      </c>
      <c r="CQ105" s="602">
        <v>0</v>
      </c>
      <c r="CR105" s="300"/>
      <c r="CS105" s="300"/>
      <c r="CT105" s="274"/>
      <c r="CU105" s="356">
        <v>0</v>
      </c>
      <c r="CV105" s="172"/>
      <c r="CW105" s="301">
        <v>0</v>
      </c>
      <c r="CX105" s="274"/>
      <c r="CY105" s="274"/>
      <c r="CZ105" s="274"/>
      <c r="DA105" s="278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5">
        <v>41.1</v>
      </c>
      <c r="DL105" s="345">
        <v>13.7</v>
      </c>
      <c r="DM105" s="371">
        <v>41.1</v>
      </c>
      <c r="DN105" s="371">
        <v>13.7</v>
      </c>
      <c r="DO105" s="345">
        <v>39.869999999999997</v>
      </c>
      <c r="DP105" s="345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39.17</v>
      </c>
      <c r="EH105" s="383">
        <v>9.7925000000000004</v>
      </c>
      <c r="EI105" s="87">
        <v>51.55</v>
      </c>
      <c r="EJ105" s="87">
        <v>12.887499999999999</v>
      </c>
      <c r="EK105" s="74">
        <v>128.87</v>
      </c>
      <c r="EL105" s="279">
        <v>32.217500000000001</v>
      </c>
      <c r="EM105" s="267">
        <v>103.09</v>
      </c>
      <c r="EN105" s="267">
        <v>25.772500000000001</v>
      </c>
      <c r="EO105" s="267">
        <v>103.09278350515464</v>
      </c>
      <c r="EP105" s="267">
        <v>25.773195876288661</v>
      </c>
      <c r="EQ105" s="74">
        <f t="shared" si="130"/>
        <v>425.77278350515462</v>
      </c>
      <c r="ER105" s="74">
        <f t="shared" si="131"/>
        <v>54.897500000000001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53">
        <v>21</v>
      </c>
      <c r="FB105" s="268">
        <v>0</v>
      </c>
      <c r="FC105" s="106">
        <v>22</v>
      </c>
      <c r="FD105" s="272">
        <v>0</v>
      </c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8">
        <v>565</v>
      </c>
      <c r="HR105" s="67"/>
      <c r="HS105" s="298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3">
        <v>6</v>
      </c>
      <c r="HZ105" s="303">
        <v>1.5</v>
      </c>
      <c r="IA105" s="89"/>
      <c r="IB105" s="87">
        <v>0</v>
      </c>
      <c r="IC105" s="172">
        <v>8</v>
      </c>
      <c r="ID105" s="269">
        <v>2</v>
      </c>
      <c r="IE105" s="184"/>
      <c r="IF105" s="184"/>
      <c r="IG105" s="74">
        <f t="shared" si="142"/>
        <v>14</v>
      </c>
      <c r="IH105" s="74">
        <f t="shared" si="143"/>
        <v>3.5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/>
      <c r="JB105" s="67"/>
      <c r="JC105" s="67"/>
      <c r="JD105" s="67"/>
      <c r="JE105" s="347">
        <v>10.31</v>
      </c>
      <c r="JF105" s="347">
        <v>0</v>
      </c>
      <c r="JG105" s="74">
        <f t="shared" si="144"/>
        <v>10.31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/>
      <c r="JP105" s="269"/>
      <c r="JQ105" s="298">
        <v>47.42</v>
      </c>
      <c r="JR105" s="269">
        <v>10</v>
      </c>
      <c r="JS105" s="67"/>
      <c r="JT105" s="67"/>
      <c r="JU105" s="74"/>
      <c r="JV105" s="74"/>
      <c r="JW105" s="74">
        <f t="shared" si="146"/>
        <v>53.886300000000006</v>
      </c>
      <c r="JX105" s="74">
        <f t="shared" si="147"/>
        <v>11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7">
        <v>0</v>
      </c>
      <c r="LO105" s="75">
        <v>6.5750000000000002</v>
      </c>
      <c r="LP105" s="369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70">
        <v>0</v>
      </c>
      <c r="MN105" s="370">
        <v>0</v>
      </c>
      <c r="MO105" s="370">
        <v>0</v>
      </c>
      <c r="MP105" s="370">
        <v>0</v>
      </c>
      <c r="MQ105" s="70">
        <f t="shared" si="165"/>
        <v>0</v>
      </c>
      <c r="MR105" s="70">
        <f t="shared" si="166"/>
        <v>0</v>
      </c>
      <c r="MS105" s="70">
        <v>13.5</v>
      </c>
      <c r="MT105" s="70">
        <v>4.7</v>
      </c>
      <c r="MU105" s="70">
        <f t="shared" si="167"/>
        <v>13.5</v>
      </c>
      <c r="MV105" s="70">
        <f t="shared" si="168"/>
        <v>4.7</v>
      </c>
      <c r="MW105" s="70"/>
      <c r="MX105" s="70"/>
      <c r="MY105" s="70">
        <f t="shared" si="169"/>
        <v>0</v>
      </c>
      <c r="MZ105" s="70">
        <f t="shared" si="170"/>
        <v>0</v>
      </c>
      <c r="NA105" s="305"/>
      <c r="NB105" s="344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407">
        <v>0</v>
      </c>
      <c r="OP105" s="270"/>
      <c r="OQ105" s="407">
        <v>0</v>
      </c>
      <c r="OR105" s="270"/>
      <c r="OS105" s="407">
        <v>0</v>
      </c>
      <c r="OT105" s="270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/>
      <c r="N106" s="67"/>
      <c r="O106" s="71"/>
      <c r="P106" s="67"/>
      <c r="Q106" s="114"/>
      <c r="R106" s="74"/>
      <c r="S106" s="263"/>
      <c r="T106" s="263"/>
      <c r="U106" s="74"/>
      <c r="V106" s="74"/>
      <c r="W106" s="74">
        <f t="shared" si="117"/>
        <v>0</v>
      </c>
      <c r="X106" s="74">
        <f t="shared" si="118"/>
        <v>0</v>
      </c>
      <c r="Y106" s="74"/>
      <c r="Z106" s="74"/>
      <c r="AA106" s="71"/>
      <c r="AB106" s="67"/>
      <c r="AC106" s="74">
        <f t="shared" si="119"/>
        <v>0</v>
      </c>
      <c r="AD106" s="74">
        <f t="shared" si="120"/>
        <v>0</v>
      </c>
      <c r="AE106" s="67"/>
      <c r="AF106" s="67"/>
      <c r="AG106" s="67"/>
      <c r="AH106" s="67"/>
      <c r="AI106" s="114"/>
      <c r="AJ106" s="114"/>
      <c r="AK106" s="349">
        <v>110</v>
      </c>
      <c r="AL106" s="350">
        <v>33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110</v>
      </c>
      <c r="AV106" s="70">
        <f t="shared" si="105"/>
        <v>33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57"/>
      <c r="BH106" s="358"/>
      <c r="BI106" s="357"/>
      <c r="BJ106" s="358"/>
      <c r="BK106" s="264"/>
      <c r="BL106" s="74"/>
      <c r="BM106" s="74"/>
      <c r="BN106" s="74"/>
      <c r="BO106" s="74"/>
      <c r="BP106" s="74"/>
      <c r="BQ106" s="74"/>
      <c r="BR106" s="74"/>
      <c r="BS106" s="263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>
        <v>6.18</v>
      </c>
      <c r="CH106" s="262">
        <v>2</v>
      </c>
      <c r="CI106" s="298">
        <v>20.6</v>
      </c>
      <c r="CJ106" s="262">
        <v>6</v>
      </c>
      <c r="CK106" s="269">
        <v>6</v>
      </c>
      <c r="CL106" s="269">
        <v>2</v>
      </c>
      <c r="CM106" s="298">
        <v>14.42</v>
      </c>
      <c r="CN106" s="269">
        <v>4.5</v>
      </c>
      <c r="CO106" s="74">
        <f t="shared" si="123"/>
        <v>47.2</v>
      </c>
      <c r="CP106" s="74">
        <f t="shared" si="124"/>
        <v>14.5</v>
      </c>
      <c r="CQ106" s="602">
        <v>0</v>
      </c>
      <c r="CR106" s="300"/>
      <c r="CS106" s="300"/>
      <c r="CT106" s="274"/>
      <c r="CU106" s="356">
        <v>0</v>
      </c>
      <c r="CV106" s="172"/>
      <c r="CW106" s="301">
        <v>0</v>
      </c>
      <c r="CX106" s="274"/>
      <c r="CY106" s="274"/>
      <c r="CZ106" s="274"/>
      <c r="DA106" s="278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5">
        <v>41.1</v>
      </c>
      <c r="DL106" s="345">
        <v>13.7</v>
      </c>
      <c r="DM106" s="371">
        <v>41.1</v>
      </c>
      <c r="DN106" s="371">
        <v>13.7</v>
      </c>
      <c r="DO106" s="345">
        <v>39.869999999999997</v>
      </c>
      <c r="DP106" s="345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39.17</v>
      </c>
      <c r="EH106" s="383">
        <v>9.7925000000000004</v>
      </c>
      <c r="EI106" s="87">
        <v>51.55</v>
      </c>
      <c r="EJ106" s="87">
        <v>12.887499999999999</v>
      </c>
      <c r="EK106" s="74">
        <v>128.87</v>
      </c>
      <c r="EL106" s="279">
        <v>32.217500000000001</v>
      </c>
      <c r="EM106" s="267">
        <v>103.09</v>
      </c>
      <c r="EN106" s="267">
        <v>25.772500000000001</v>
      </c>
      <c r="EO106" s="267">
        <v>103.09278350515464</v>
      </c>
      <c r="EP106" s="267">
        <v>25.773195876288661</v>
      </c>
      <c r="EQ106" s="74">
        <f t="shared" si="130"/>
        <v>425.77278350515462</v>
      </c>
      <c r="ER106" s="74">
        <f t="shared" si="131"/>
        <v>54.897500000000001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53">
        <v>21</v>
      </c>
      <c r="FB106" s="268">
        <v>0</v>
      </c>
      <c r="FC106" s="106">
        <v>22</v>
      </c>
      <c r="FD106" s="264">
        <v>0</v>
      </c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8">
        <v>565</v>
      </c>
      <c r="HR106" s="67"/>
      <c r="HS106" s="298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3">
        <v>6</v>
      </c>
      <c r="HZ106" s="303">
        <v>1.5</v>
      </c>
      <c r="IA106" s="89"/>
      <c r="IB106" s="87">
        <v>0</v>
      </c>
      <c r="IC106" s="172">
        <v>8</v>
      </c>
      <c r="ID106" s="269">
        <v>2</v>
      </c>
      <c r="IE106" s="184"/>
      <c r="IF106" s="184"/>
      <c r="IG106" s="74">
        <f t="shared" si="142"/>
        <v>14</v>
      </c>
      <c r="IH106" s="74">
        <f t="shared" si="143"/>
        <v>3.5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/>
      <c r="JB106" s="67"/>
      <c r="JC106" s="67"/>
      <c r="JD106" s="67"/>
      <c r="JE106" s="347">
        <v>10.31</v>
      </c>
      <c r="JF106" s="347">
        <v>0</v>
      </c>
      <c r="JG106" s="74">
        <f t="shared" si="144"/>
        <v>10.31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/>
      <c r="JP106" s="269"/>
      <c r="JQ106" s="298">
        <v>47.42</v>
      </c>
      <c r="JR106" s="269">
        <v>10</v>
      </c>
      <c r="JS106" s="67"/>
      <c r="JT106" s="67"/>
      <c r="JU106" s="74"/>
      <c r="JV106" s="74"/>
      <c r="JW106" s="74">
        <f t="shared" si="146"/>
        <v>53.886300000000006</v>
      </c>
      <c r="JX106" s="74">
        <f t="shared" si="147"/>
        <v>11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7">
        <v>0</v>
      </c>
      <c r="LO106" s="75">
        <v>6.5750000000000002</v>
      </c>
      <c r="LP106" s="369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70">
        <v>0</v>
      </c>
      <c r="MN106" s="370">
        <v>0</v>
      </c>
      <c r="MO106" s="370">
        <v>0</v>
      </c>
      <c r="MP106" s="370">
        <v>0</v>
      </c>
      <c r="MQ106" s="70">
        <f t="shared" si="165"/>
        <v>0</v>
      </c>
      <c r="MR106" s="70">
        <f t="shared" si="166"/>
        <v>0</v>
      </c>
      <c r="MS106" s="70">
        <v>13.5</v>
      </c>
      <c r="MT106" s="70">
        <v>4.7</v>
      </c>
      <c r="MU106" s="70">
        <f t="shared" si="167"/>
        <v>13.5</v>
      </c>
      <c r="MV106" s="70">
        <f t="shared" si="168"/>
        <v>4.7</v>
      </c>
      <c r="MW106" s="70"/>
      <c r="MX106" s="70"/>
      <c r="MY106" s="70">
        <f t="shared" si="169"/>
        <v>0</v>
      </c>
      <c r="MZ106" s="70">
        <f t="shared" si="170"/>
        <v>0</v>
      </c>
      <c r="NA106" s="305"/>
      <c r="NB106" s="344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407">
        <v>0</v>
      </c>
      <c r="OP106" s="270"/>
      <c r="OQ106" s="407">
        <v>0</v>
      </c>
      <c r="OR106" s="270"/>
      <c r="OS106" s="407">
        <v>0</v>
      </c>
      <c r="OT106" s="270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0</v>
      </c>
      <c r="Z107" s="143">
        <f t="shared" si="185"/>
        <v>0</v>
      </c>
      <c r="AA107" s="6">
        <f t="shared" si="185"/>
        <v>0</v>
      </c>
      <c r="AB107" s="6">
        <f t="shared" si="185"/>
        <v>0</v>
      </c>
      <c r="AC107" s="6">
        <f t="shared" si="185"/>
        <v>0</v>
      </c>
      <c r="AD107" s="6">
        <f t="shared" si="185"/>
        <v>0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110</v>
      </c>
      <c r="AL107" s="143">
        <f t="shared" si="185"/>
        <v>33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110</v>
      </c>
      <c r="AV107" s="6">
        <f t="shared" si="185"/>
        <v>33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6.18</v>
      </c>
      <c r="CH107" s="6">
        <f t="shared" si="187"/>
        <v>2</v>
      </c>
      <c r="CI107" s="6">
        <f t="shared" si="187"/>
        <v>20.6</v>
      </c>
      <c r="CJ107" s="6">
        <f t="shared" si="187"/>
        <v>6</v>
      </c>
      <c r="CK107" s="6">
        <f t="shared" si="187"/>
        <v>6</v>
      </c>
      <c r="CL107" s="6">
        <f t="shared" si="187"/>
        <v>2</v>
      </c>
      <c r="CM107" s="6">
        <f t="shared" si="187"/>
        <v>14.42</v>
      </c>
      <c r="CN107" s="6">
        <f t="shared" si="187"/>
        <v>4.5</v>
      </c>
      <c r="CO107" s="6">
        <f t="shared" si="187"/>
        <v>47.2</v>
      </c>
      <c r="CP107" s="6">
        <f t="shared" si="187"/>
        <v>14.5</v>
      </c>
      <c r="CQ107" s="143">
        <f t="shared" si="187"/>
        <v>247.40625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18.556701030927837</v>
      </c>
      <c r="CV107" s="143">
        <f t="shared" si="187"/>
        <v>0</v>
      </c>
      <c r="CW107" s="143">
        <f t="shared" si="187"/>
        <v>63.814432989690722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329.77738402061857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41.1</v>
      </c>
      <c r="DN107" s="143">
        <f t="shared" si="187"/>
        <v>13.7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39.17</v>
      </c>
      <c r="EH107" s="143">
        <f t="shared" si="188"/>
        <v>9.7925000000000004</v>
      </c>
      <c r="EI107" s="143">
        <f>MAX(EI11:EI106)</f>
        <v>51.55</v>
      </c>
      <c r="EJ107" s="143">
        <f>MAX(EJ11:EJ106)</f>
        <v>12.887499999999999</v>
      </c>
      <c r="EK107" s="143">
        <f>MAX(EK11:EK106)</f>
        <v>128.87</v>
      </c>
      <c r="EL107" s="143">
        <f>MAX(EL11:EL106)</f>
        <v>32.217500000000001</v>
      </c>
      <c r="EM107" s="143">
        <f t="shared" ref="EM107:EP107" si="189">MAX(EM11:EM106)</f>
        <v>103.09</v>
      </c>
      <c r="EN107" s="143">
        <f t="shared" si="189"/>
        <v>25.772500000000001</v>
      </c>
      <c r="EO107" s="6">
        <f t="shared" si="189"/>
        <v>103.09278350515464</v>
      </c>
      <c r="EP107" s="6">
        <f t="shared" si="189"/>
        <v>25.773195876288661</v>
      </c>
      <c r="EQ107" s="6">
        <f t="shared" si="188"/>
        <v>425.77278350515462</v>
      </c>
      <c r="ER107" s="6">
        <f t="shared" si="188"/>
        <v>54.897500000000001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23</v>
      </c>
      <c r="FB107" s="6">
        <f t="shared" si="188"/>
        <v>0</v>
      </c>
      <c r="FC107" s="6">
        <f t="shared" si="188"/>
        <v>24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6</v>
      </c>
      <c r="HZ107" s="6">
        <f t="shared" si="190"/>
        <v>1.5</v>
      </c>
      <c r="IA107" s="6">
        <f t="shared" si="190"/>
        <v>0</v>
      </c>
      <c r="IB107" s="6">
        <f t="shared" si="190"/>
        <v>0</v>
      </c>
      <c r="IC107" s="143">
        <f t="shared" si="190"/>
        <v>8</v>
      </c>
      <c r="ID107" s="143">
        <f t="shared" si="190"/>
        <v>2</v>
      </c>
      <c r="IE107" s="6">
        <f t="shared" si="190"/>
        <v>0</v>
      </c>
      <c r="IF107" s="6">
        <f>MAX(IF11:IF106)</f>
        <v>0</v>
      </c>
      <c r="IG107" s="6">
        <f t="shared" si="190"/>
        <v>14</v>
      </c>
      <c r="IH107" s="6">
        <f t="shared" si="190"/>
        <v>3.5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0</v>
      </c>
      <c r="JB107" s="143">
        <f t="shared" si="190"/>
        <v>0</v>
      </c>
      <c r="JC107" s="6">
        <f t="shared" si="190"/>
        <v>0</v>
      </c>
      <c r="JD107" s="6">
        <f t="shared" si="190"/>
        <v>0</v>
      </c>
      <c r="JE107" s="6">
        <f t="shared" ref="JE107:JF107" si="191">MAX(JE11:JE106)</f>
        <v>10.31</v>
      </c>
      <c r="JF107" s="6">
        <f t="shared" si="191"/>
        <v>0</v>
      </c>
      <c r="JG107" s="6">
        <f t="shared" si="190"/>
        <v>10.31</v>
      </c>
      <c r="JH107" s="6">
        <f t="shared" si="190"/>
        <v>0</v>
      </c>
      <c r="JI107" s="335">
        <f t="shared" ref="JI107:LT107" si="192">MAX(JI11:JI106)</f>
        <v>0</v>
      </c>
      <c r="JJ107" s="335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0</v>
      </c>
      <c r="JP107" s="143">
        <f t="shared" si="192"/>
        <v>0</v>
      </c>
      <c r="JQ107" s="143">
        <f t="shared" si="192"/>
        <v>47.42</v>
      </c>
      <c r="JR107" s="143">
        <f t="shared" si="192"/>
        <v>10</v>
      </c>
      <c r="JS107" s="143">
        <f t="shared" si="192"/>
        <v>0</v>
      </c>
      <c r="JT107" s="143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22.2</v>
      </c>
      <c r="MN107" s="143">
        <f t="shared" si="193"/>
        <v>0</v>
      </c>
      <c r="MO107" s="143">
        <f t="shared" si="193"/>
        <v>14.8</v>
      </c>
      <c r="MP107" s="143">
        <f t="shared" si="193"/>
        <v>0</v>
      </c>
      <c r="MQ107" s="143">
        <f t="shared" si="193"/>
        <v>37</v>
      </c>
      <c r="MR107" s="143">
        <f t="shared" si="193"/>
        <v>0</v>
      </c>
      <c r="MS107" s="143">
        <f t="shared" si="193"/>
        <v>13.5</v>
      </c>
      <c r="MT107" s="143">
        <f t="shared" si="193"/>
        <v>4.7</v>
      </c>
      <c r="MU107" s="6">
        <f t="shared" si="193"/>
        <v>13.5</v>
      </c>
      <c r="MV107" s="6">
        <f t="shared" si="193"/>
        <v>4.7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8">
        <f t="shared" ref="NQ107:NR107" si="194">MAX(NQ11:NQ106)</f>
        <v>5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0.3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17.259999999999998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4.66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19.46</v>
      </c>
      <c r="ON107" s="6">
        <f t="shared" si="193"/>
        <v>0</v>
      </c>
      <c r="OO107" s="6">
        <f t="shared" ref="OO107:OZ107" si="197">MAX(OO11:OO106)</f>
        <v>3</v>
      </c>
      <c r="OP107" s="6">
        <f t="shared" si="197"/>
        <v>0</v>
      </c>
      <c r="OQ107" s="6">
        <f t="shared" si="197"/>
        <v>2.75</v>
      </c>
      <c r="OR107" s="6">
        <f t="shared" si="197"/>
        <v>0</v>
      </c>
      <c r="OS107" s="6">
        <f t="shared" si="197"/>
        <v>3</v>
      </c>
      <c r="OT107" s="6">
        <f t="shared" si="197"/>
        <v>0</v>
      </c>
      <c r="OU107" s="6">
        <f t="shared" si="197"/>
        <v>5.75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3">
        <f t="shared" si="198"/>
        <v>0</v>
      </c>
      <c r="Z108" s="143">
        <f t="shared" si="198"/>
        <v>0</v>
      </c>
      <c r="AA108" s="6">
        <f t="shared" si="198"/>
        <v>0</v>
      </c>
      <c r="AB108" s="6">
        <f t="shared" si="198"/>
        <v>0</v>
      </c>
      <c r="AC108" s="6">
        <f t="shared" si="198"/>
        <v>0</v>
      </c>
      <c r="AD108" s="6">
        <f t="shared" si="198"/>
        <v>0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80</v>
      </c>
      <c r="AL108" s="143">
        <f t="shared" si="198"/>
        <v>24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80</v>
      </c>
      <c r="AV108" s="6">
        <f t="shared" si="198"/>
        <v>24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6.18</v>
      </c>
      <c r="CH108" s="6">
        <f t="shared" si="200"/>
        <v>2</v>
      </c>
      <c r="CI108" s="6">
        <f t="shared" si="200"/>
        <v>20.6</v>
      </c>
      <c r="CJ108" s="6">
        <f t="shared" si="200"/>
        <v>6</v>
      </c>
      <c r="CK108" s="6">
        <f t="shared" si="200"/>
        <v>6</v>
      </c>
      <c r="CL108" s="6">
        <f t="shared" si="200"/>
        <v>2</v>
      </c>
      <c r="CM108" s="6">
        <f t="shared" si="200"/>
        <v>14.42</v>
      </c>
      <c r="CN108" s="6">
        <f t="shared" si="200"/>
        <v>4.5</v>
      </c>
      <c r="CO108" s="6">
        <f t="shared" si="200"/>
        <v>47.2</v>
      </c>
      <c r="CP108" s="6">
        <f t="shared" si="200"/>
        <v>14.5</v>
      </c>
      <c r="CQ108" s="143">
        <f t="shared" si="200"/>
        <v>0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41.1</v>
      </c>
      <c r="DL108" s="143">
        <f t="shared" si="200"/>
        <v>13.7</v>
      </c>
      <c r="DM108" s="143">
        <f t="shared" si="200"/>
        <v>41.1</v>
      </c>
      <c r="DN108" s="143">
        <f t="shared" si="200"/>
        <v>13.7</v>
      </c>
      <c r="DO108" s="143">
        <f t="shared" si="200"/>
        <v>39.869999999999997</v>
      </c>
      <c r="DP108" s="143">
        <f t="shared" si="200"/>
        <v>13.29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39.17</v>
      </c>
      <c r="EH108" s="143">
        <f t="shared" si="201"/>
        <v>9.7925000000000004</v>
      </c>
      <c r="EI108" s="143">
        <f>MIN(EI11:EI106)</f>
        <v>51.55</v>
      </c>
      <c r="EJ108" s="143">
        <f>MIN(EJ11:EJ106)</f>
        <v>12.887499999999999</v>
      </c>
      <c r="EK108" s="143">
        <f>MIN(EK11:EK106)</f>
        <v>128.87</v>
      </c>
      <c r="EL108" s="143">
        <f>MIN(EL11:EL106)</f>
        <v>32.217500000000001</v>
      </c>
      <c r="EM108" s="143">
        <f t="shared" ref="EM108:EP108" si="202">MIN(EM11:EM106)</f>
        <v>103.09</v>
      </c>
      <c r="EN108" s="143">
        <f t="shared" si="202"/>
        <v>25.772500000000001</v>
      </c>
      <c r="EO108" s="6">
        <f t="shared" si="202"/>
        <v>103.09278350515464</v>
      </c>
      <c r="EP108" s="6">
        <f t="shared" si="202"/>
        <v>25.773195876288661</v>
      </c>
      <c r="EQ108" s="6">
        <f t="shared" si="201"/>
        <v>425.77278350515462</v>
      </c>
      <c r="ER108" s="6">
        <f t="shared" si="201"/>
        <v>54.897500000000001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21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280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280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6</v>
      </c>
      <c r="HZ108" s="6">
        <f t="shared" si="203"/>
        <v>1.5</v>
      </c>
      <c r="IA108" s="6">
        <f t="shared" si="203"/>
        <v>0</v>
      </c>
      <c r="IB108" s="6">
        <f t="shared" si="203"/>
        <v>0</v>
      </c>
      <c r="IC108" s="143">
        <f t="shared" si="203"/>
        <v>8</v>
      </c>
      <c r="ID108" s="143">
        <f t="shared" si="203"/>
        <v>2</v>
      </c>
      <c r="IE108" s="6">
        <f t="shared" si="203"/>
        <v>0</v>
      </c>
      <c r="IF108" s="6">
        <f>MIN(IF11:IF106)</f>
        <v>0</v>
      </c>
      <c r="IG108" s="6">
        <f t="shared" si="203"/>
        <v>14</v>
      </c>
      <c r="IH108" s="6">
        <f t="shared" si="203"/>
        <v>3.5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0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10.31</v>
      </c>
      <c r="JF108" s="6">
        <f t="shared" si="204"/>
        <v>0</v>
      </c>
      <c r="JG108" s="6">
        <f t="shared" si="203"/>
        <v>10.31</v>
      </c>
      <c r="JH108" s="6">
        <f t="shared" si="203"/>
        <v>0</v>
      </c>
      <c r="JI108" s="335">
        <f t="shared" ref="JI108:LT108" si="205">MIN(JI11:JI106)</f>
        <v>0</v>
      </c>
      <c r="JJ108" s="335">
        <f t="shared" si="205"/>
        <v>0</v>
      </c>
      <c r="JK108" s="143">
        <f t="shared" si="205"/>
        <v>0</v>
      </c>
      <c r="JL108" s="143">
        <f t="shared" si="205"/>
        <v>0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47.42</v>
      </c>
      <c r="JR108" s="143">
        <f t="shared" si="205"/>
        <v>10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47.42</v>
      </c>
      <c r="JX108" s="6">
        <f t="shared" si="205"/>
        <v>10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10.83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0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29.7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13.5</v>
      </c>
      <c r="MT108" s="143">
        <f t="shared" si="206"/>
        <v>4.7</v>
      </c>
      <c r="MU108" s="6">
        <f t="shared" si="206"/>
        <v>13.5</v>
      </c>
      <c r="MV108" s="6">
        <f t="shared" si="206"/>
        <v>4.7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3" t="e">
        <f t="shared" si="211"/>
        <v>#DIV/0!</v>
      </c>
      <c r="Z109" s="143" t="e">
        <f t="shared" si="211"/>
        <v>#DIV/0!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0</v>
      </c>
      <c r="AD109" s="6">
        <f t="shared" si="211"/>
        <v>0</v>
      </c>
      <c r="AE109" s="6" t="e">
        <f t="shared" si="211"/>
        <v>#DIV/0!</v>
      </c>
      <c r="AF109" s="6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100</v>
      </c>
      <c r="AL109" s="143">
        <f t="shared" si="211"/>
        <v>30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100</v>
      </c>
      <c r="AV109" s="6">
        <f t="shared" si="211"/>
        <v>30</v>
      </c>
      <c r="AW109" s="6">
        <f t="shared" si="211"/>
        <v>1.3333333333333333</v>
      </c>
      <c r="AX109" s="6">
        <f t="shared" si="211"/>
        <v>0.56666666666666721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1.3333333333333333</v>
      </c>
      <c r="BD109" s="6">
        <f t="shared" si="211"/>
        <v>0.56666666666666721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>
        <f t="shared" si="213"/>
        <v>6.1799999999999971</v>
      </c>
      <c r="CH109" s="6">
        <f t="shared" si="213"/>
        <v>2</v>
      </c>
      <c r="CI109" s="6">
        <f t="shared" si="213"/>
        <v>20.599999999999962</v>
      </c>
      <c r="CJ109" s="6">
        <f t="shared" si="213"/>
        <v>6</v>
      </c>
      <c r="CK109" s="6">
        <f t="shared" si="213"/>
        <v>6</v>
      </c>
      <c r="CL109" s="6">
        <f t="shared" si="213"/>
        <v>2</v>
      </c>
      <c r="CM109" s="6">
        <f t="shared" si="213"/>
        <v>14.420000000000003</v>
      </c>
      <c r="CN109" s="6">
        <f t="shared" si="213"/>
        <v>4.5</v>
      </c>
      <c r="CO109" s="6">
        <f t="shared" si="213"/>
        <v>47.19999999999991</v>
      </c>
      <c r="CP109" s="6">
        <f t="shared" si="213"/>
        <v>14.5</v>
      </c>
      <c r="CQ109" s="143">
        <f t="shared" si="213"/>
        <v>214.08806480884888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>
        <f t="shared" si="213"/>
        <v>18.170103092783481</v>
      </c>
      <c r="CV109" s="143" t="e">
        <f t="shared" si="213"/>
        <v>#DIV/0!</v>
      </c>
      <c r="CW109" s="143">
        <f t="shared" si="213"/>
        <v>62.484965635738796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294.74313353737142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41.099999999999937</v>
      </c>
      <c r="DL109" s="143">
        <f t="shared" si="213"/>
        <v>13.700000000000024</v>
      </c>
      <c r="DM109" s="143">
        <f t="shared" si="213"/>
        <v>41.099999999999937</v>
      </c>
      <c r="DN109" s="143">
        <f t="shared" si="213"/>
        <v>13.700000000000024</v>
      </c>
      <c r="DO109" s="143">
        <f t="shared" si="213"/>
        <v>39.869999999999919</v>
      </c>
      <c r="DP109" s="143">
        <f t="shared" si="213"/>
        <v>13.289999999999983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39.170000000000051</v>
      </c>
      <c r="EH109" s="143">
        <f t="shared" si="214"/>
        <v>9.7925000000000129</v>
      </c>
      <c r="EI109" s="143">
        <f>AVERAGE(EI11:EI106)</f>
        <v>51.55000000000009</v>
      </c>
      <c r="EJ109" s="143">
        <f>AVERAGE(EJ11:EJ106)</f>
        <v>12.887500000000022</v>
      </c>
      <c r="EK109" s="143">
        <f>AVERAGE(EK11:EK106)</f>
        <v>128.8700000000002</v>
      </c>
      <c r="EL109" s="143">
        <f>AVERAGE(EL11:EL106)</f>
        <v>32.217500000000051</v>
      </c>
      <c r="EM109" s="143">
        <f t="shared" ref="EM109:EP109" si="215">AVERAGE(EM11:EM106)</f>
        <v>103.0900000000001</v>
      </c>
      <c r="EN109" s="143">
        <f t="shared" si="215"/>
        <v>25.772500000000026</v>
      </c>
      <c r="EO109" s="6">
        <f t="shared" si="215"/>
        <v>103.09278350515463</v>
      </c>
      <c r="EP109" s="6">
        <f t="shared" si="215"/>
        <v>25.773195876288657</v>
      </c>
      <c r="EQ109" s="6">
        <f t="shared" si="214"/>
        <v>425.7727835051553</v>
      </c>
      <c r="ER109" s="6">
        <f t="shared" si="214"/>
        <v>54.897500000000029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21.333333333333332</v>
      </c>
      <c r="FB109" s="6">
        <f t="shared" si="214"/>
        <v>0</v>
      </c>
      <c r="FC109" s="6">
        <f t="shared" si="214"/>
        <v>15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427.96875</v>
      </c>
      <c r="HR109" s="143" t="e">
        <f t="shared" si="216"/>
        <v>#DIV/0!</v>
      </c>
      <c r="HS109" s="143">
        <f t="shared" si="216"/>
        <v>442.96875</v>
      </c>
      <c r="HT109" s="6" t="e">
        <f t="shared" si="216"/>
        <v>#DIV/0!</v>
      </c>
      <c r="HU109" s="6">
        <f t="shared" si="216"/>
        <v>427.96875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>
        <f t="shared" si="216"/>
        <v>6</v>
      </c>
      <c r="HZ109" s="6">
        <f t="shared" si="216"/>
        <v>1.5</v>
      </c>
      <c r="IA109" s="6" t="e">
        <f t="shared" si="216"/>
        <v>#DIV/0!</v>
      </c>
      <c r="IB109" s="6">
        <f t="shared" si="216"/>
        <v>0</v>
      </c>
      <c r="IC109" s="143">
        <f t="shared" si="216"/>
        <v>8</v>
      </c>
      <c r="ID109" s="143">
        <f t="shared" si="216"/>
        <v>2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14</v>
      </c>
      <c r="IH109" s="6">
        <f t="shared" si="216"/>
        <v>3.5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 t="e">
        <f t="shared" si="216"/>
        <v>#DIV/0!</v>
      </c>
      <c r="JB109" s="143" t="e">
        <f t="shared" si="216"/>
        <v>#DIV/0!</v>
      </c>
      <c r="JC109" s="6" t="e">
        <f t="shared" si="216"/>
        <v>#DIV/0!</v>
      </c>
      <c r="JD109" s="6" t="e">
        <f t="shared" si="216"/>
        <v>#DIV/0!</v>
      </c>
      <c r="JE109" s="6">
        <f t="shared" ref="JE109:JF109" si="217">AVERAGE(JE11:JE106)</f>
        <v>10.309999999999974</v>
      </c>
      <c r="JF109" s="6">
        <f t="shared" si="217"/>
        <v>0</v>
      </c>
      <c r="JG109" s="6">
        <f t="shared" si="216"/>
        <v>10.309999999999974</v>
      </c>
      <c r="JH109" s="6">
        <f t="shared" si="216"/>
        <v>0</v>
      </c>
      <c r="JI109" s="335">
        <f t="shared" ref="JI109:LT109" si="218">AVERAGE(JI11:JI106)</f>
        <v>0</v>
      </c>
      <c r="JJ109" s="335">
        <f t="shared" si="218"/>
        <v>0</v>
      </c>
      <c r="JK109" s="143">
        <f t="shared" si="218"/>
        <v>5.3885833333333286</v>
      </c>
      <c r="JL109" s="143">
        <f t="shared" si="218"/>
        <v>0.83333333333333337</v>
      </c>
      <c r="JM109" s="143" t="e">
        <f t="shared" si="218"/>
        <v>#DIV/0!</v>
      </c>
      <c r="JN109" s="143" t="e">
        <f t="shared" si="218"/>
        <v>#DIV/0!</v>
      </c>
      <c r="JO109" s="143" t="e">
        <f t="shared" si="218"/>
        <v>#DIV/0!</v>
      </c>
      <c r="JP109" s="143" t="e">
        <f t="shared" si="218"/>
        <v>#DIV/0!</v>
      </c>
      <c r="JQ109" s="143">
        <f t="shared" si="218"/>
        <v>47.420000000000051</v>
      </c>
      <c r="JR109" s="143">
        <f t="shared" si="218"/>
        <v>10</v>
      </c>
      <c r="JS109" s="143" t="e">
        <f t="shared" si="218"/>
        <v>#DIV/0!</v>
      </c>
      <c r="JT109" s="143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52.808583333333416</v>
      </c>
      <c r="JX109" s="6">
        <f t="shared" si="218"/>
        <v>10.833333333333334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24.022499999999994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4.6194687499999985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46.43321874999998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6.4493125000000004</v>
      </c>
      <c r="MN109" s="143">
        <f t="shared" si="219"/>
        <v>0</v>
      </c>
      <c r="MO109" s="143">
        <f t="shared" si="219"/>
        <v>4.2995416666666655</v>
      </c>
      <c r="MP109" s="143">
        <f t="shared" si="219"/>
        <v>0</v>
      </c>
      <c r="MQ109" s="143">
        <f t="shared" si="219"/>
        <v>10.748854166666668</v>
      </c>
      <c r="MR109" s="143">
        <f t="shared" si="219"/>
        <v>0</v>
      </c>
      <c r="MS109" s="143">
        <f t="shared" si="219"/>
        <v>13.5</v>
      </c>
      <c r="MT109" s="143">
        <f t="shared" si="219"/>
        <v>4.6999999999999931</v>
      </c>
      <c r="MU109" s="6">
        <f t="shared" si="219"/>
        <v>13.5</v>
      </c>
      <c r="MV109" s="6">
        <f t="shared" si="219"/>
        <v>4.6999999999999931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1.8412499999999998</v>
      </c>
      <c r="NR109" s="143" t="e">
        <f t="shared" si="220"/>
        <v>#DIV/0!</v>
      </c>
      <c r="NS109" s="143">
        <f t="shared" ref="NS109:OB109" si="221">AVERAGE(NS11:NS106)</f>
        <v>0.41208333333333336</v>
      </c>
      <c r="NT109" s="143" t="e">
        <f t="shared" si="221"/>
        <v>#DIV/0!</v>
      </c>
      <c r="NU109" s="143">
        <f t="shared" si="221"/>
        <v>0.12187500000000007</v>
      </c>
      <c r="NV109" s="143" t="e">
        <f t="shared" si="221"/>
        <v>#DIV/0!</v>
      </c>
      <c r="NW109" s="143">
        <f t="shared" si="221"/>
        <v>2.4776041666666679</v>
      </c>
      <c r="NX109" s="143" t="e">
        <f t="shared" si="221"/>
        <v>#DIV/0!</v>
      </c>
      <c r="NY109" s="143">
        <f t="shared" si="221"/>
        <v>1.2417708333333326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6.094583333333329</v>
      </c>
      <c r="OD109" s="6">
        <f t="shared" si="219"/>
        <v>0</v>
      </c>
      <c r="OE109" s="143">
        <f t="shared" si="219"/>
        <v>4.7293750000000028</v>
      </c>
      <c r="OF109" s="143" t="e">
        <f t="shared" si="219"/>
        <v>#DIV/0!</v>
      </c>
      <c r="OG109" s="143">
        <f t="shared" si="219"/>
        <v>0.59197916666666661</v>
      </c>
      <c r="OH109" s="143" t="e">
        <f t="shared" si="219"/>
        <v>#DIV/0!</v>
      </c>
      <c r="OI109" s="143">
        <f t="shared" si="219"/>
        <v>0.47885416666666664</v>
      </c>
      <c r="OJ109" s="143" t="e">
        <f t="shared" si="219"/>
        <v>#DIV/0!</v>
      </c>
      <c r="OK109" s="143">
        <f t="shared" ref="OK109:OL109" si="222">AVERAGE(OK11:OK106)</f>
        <v>0.17479166666666668</v>
      </c>
      <c r="OL109" s="143" t="e">
        <f t="shared" si="222"/>
        <v>#DIV/0!</v>
      </c>
      <c r="OM109" s="6">
        <f t="shared" si="219"/>
        <v>5.9750000000000005</v>
      </c>
      <c r="ON109" s="6">
        <f t="shared" si="219"/>
        <v>0</v>
      </c>
      <c r="OO109" s="6">
        <f t="shared" ref="OO109:OZ109" si="223">AVERAGE(OO11:OO106)</f>
        <v>0.961666666666667</v>
      </c>
      <c r="OP109" s="6" t="e">
        <f t="shared" si="223"/>
        <v>#DIV/0!</v>
      </c>
      <c r="OQ109" s="6">
        <f t="shared" si="223"/>
        <v>0.88125000000000009</v>
      </c>
      <c r="OR109" s="6" t="e">
        <f t="shared" si="223"/>
        <v>#DIV/0!</v>
      </c>
      <c r="OS109" s="6">
        <f t="shared" si="223"/>
        <v>0.961666666666667</v>
      </c>
      <c r="OT109" s="6" t="e">
        <f t="shared" si="223"/>
        <v>#DIV/0!</v>
      </c>
      <c r="OU109" s="6">
        <f t="shared" si="223"/>
        <v>1.8429166666666665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533" t="s">
        <v>136</v>
      </c>
      <c r="L112" s="534"/>
      <c r="M112" s="534"/>
      <c r="N112" s="534"/>
      <c r="O112" s="534"/>
      <c r="P112" s="534"/>
      <c r="Q112" s="534"/>
      <c r="R112" s="534"/>
      <c r="S112" s="534"/>
      <c r="T112" s="534"/>
      <c r="U112" s="534"/>
      <c r="V112" s="534"/>
      <c r="W112" s="534"/>
      <c r="X112" s="534"/>
      <c r="Y112" s="534"/>
      <c r="Z112" s="534"/>
      <c r="AA112" s="534"/>
      <c r="AB112" s="534"/>
      <c r="AC112" s="534"/>
      <c r="AD112" s="535"/>
      <c r="AE112" s="261"/>
      <c r="AF112" s="261"/>
      <c r="AG112" s="261"/>
      <c r="AH112" s="261"/>
    </row>
    <row r="113" spans="11:34" ht="21.75" customHeight="1">
      <c r="K113" s="530" t="s">
        <v>179</v>
      </c>
      <c r="L113" s="530"/>
      <c r="M113" s="530"/>
      <c r="N113" s="530"/>
      <c r="O113" s="530"/>
      <c r="P113" s="531"/>
      <c r="Q113" s="531"/>
      <c r="R113" s="531"/>
      <c r="S113" s="531"/>
      <c r="T113" s="531"/>
      <c r="U113" s="531"/>
      <c r="V113" s="4"/>
      <c r="W113" s="532" t="s">
        <v>180</v>
      </c>
      <c r="X113" s="532"/>
      <c r="Y113" s="532"/>
      <c r="Z113" s="532"/>
      <c r="AA113" s="532"/>
      <c r="AB113" s="532"/>
      <c r="AC113" s="532"/>
      <c r="AD113" s="532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HS1" colorId="8" zoomScale="98" zoomScaleNormal="98" workbookViewId="0">
      <pane ySplit="11" topLeftCell="A24" activePane="bottomLeft" state="frozen"/>
      <selection pane="bottomLeft" activeCell="ID31" sqref="ID31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02.10.2026</v>
      </c>
      <c r="J4" s="94"/>
      <c r="K4" s="94"/>
      <c r="L4" s="94"/>
      <c r="M4" s="95"/>
      <c r="N4" s="95"/>
      <c r="O4" s="95"/>
      <c r="P4" s="95"/>
      <c r="Q4" s="95" t="s">
        <v>28</v>
      </c>
      <c r="R4" s="555" t="str">
        <f>'CGP SCHEDULE'!$AG$5</f>
        <v>23:30</v>
      </c>
      <c r="S4" s="555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6" t="str">
        <f>'CGP SCHEDULE'!AG7</f>
        <v>Revision-02</v>
      </c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382" t="str">
        <f>'CGP SCHEDULE'!O8</f>
        <v>02.10.2026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84" t="s">
        <v>31</v>
      </c>
      <c r="B8" s="384" t="s">
        <v>32</v>
      </c>
      <c r="C8" s="557" t="s">
        <v>21</v>
      </c>
      <c r="D8" s="552"/>
      <c r="E8" s="552"/>
      <c r="F8" s="552"/>
      <c r="G8" s="552"/>
      <c r="H8" s="552"/>
      <c r="I8" s="557" t="s">
        <v>172</v>
      </c>
      <c r="J8" s="552"/>
      <c r="K8" s="552"/>
      <c r="L8" s="552"/>
      <c r="M8" s="552"/>
      <c r="N8" s="552"/>
      <c r="O8" s="557" t="s">
        <v>238</v>
      </c>
      <c r="P8" s="552"/>
      <c r="Q8" s="552"/>
      <c r="R8" s="552"/>
      <c r="S8" s="552"/>
      <c r="T8" s="552"/>
      <c r="U8" s="557" t="s">
        <v>269</v>
      </c>
      <c r="V8" s="552"/>
      <c r="W8" s="552"/>
      <c r="X8" s="552"/>
      <c r="Y8" s="552"/>
      <c r="Z8" s="552"/>
      <c r="AA8" s="557" t="s">
        <v>1</v>
      </c>
      <c r="AB8" s="552"/>
      <c r="AC8" s="552"/>
      <c r="AD8" s="552"/>
      <c r="AE8" s="552"/>
      <c r="AF8" s="552"/>
      <c r="AG8" s="552" t="s">
        <v>184</v>
      </c>
      <c r="AH8" s="552"/>
      <c r="AI8" s="552"/>
      <c r="AJ8" s="552"/>
      <c r="AK8" s="552"/>
      <c r="AL8" s="552"/>
      <c r="AM8" s="557" t="s">
        <v>191</v>
      </c>
      <c r="AN8" s="557"/>
      <c r="AO8" s="557"/>
      <c r="AP8" s="557"/>
      <c r="AQ8" s="557"/>
      <c r="AR8" s="557"/>
      <c r="AS8" s="562" t="s">
        <v>359</v>
      </c>
      <c r="AT8" s="559"/>
      <c r="AU8" s="559"/>
      <c r="AV8" s="559"/>
      <c r="AW8" s="559"/>
      <c r="AX8" s="563"/>
      <c r="AY8" s="557" t="s">
        <v>18</v>
      </c>
      <c r="AZ8" s="552"/>
      <c r="BA8" s="552"/>
      <c r="BB8" s="552"/>
      <c r="BC8" s="552"/>
      <c r="BD8" s="552"/>
      <c r="BE8" s="557" t="s">
        <v>3</v>
      </c>
      <c r="BF8" s="552"/>
      <c r="BG8" s="552"/>
      <c r="BH8" s="552"/>
      <c r="BI8" s="552"/>
      <c r="BJ8" s="552"/>
      <c r="BK8" s="557" t="s">
        <v>4</v>
      </c>
      <c r="BL8" s="552"/>
      <c r="BM8" s="552"/>
      <c r="BN8" s="552"/>
      <c r="BO8" s="552"/>
      <c r="BP8" s="552"/>
      <c r="BQ8" s="557" t="s">
        <v>6</v>
      </c>
      <c r="BR8" s="552"/>
      <c r="BS8" s="552"/>
      <c r="BT8" s="552"/>
      <c r="BU8" s="552"/>
      <c r="BV8" s="552"/>
      <c r="BW8" s="552" t="s">
        <v>170</v>
      </c>
      <c r="BX8" s="552"/>
      <c r="BY8" s="552"/>
      <c r="BZ8" s="552"/>
      <c r="CA8" s="552"/>
      <c r="CB8" s="552"/>
      <c r="CC8" s="570" t="s">
        <v>176</v>
      </c>
      <c r="CD8" s="570"/>
      <c r="CE8" s="570"/>
      <c r="CF8" s="570"/>
      <c r="CG8" s="570"/>
      <c r="CH8" s="570"/>
      <c r="CI8" s="557" t="s">
        <v>9</v>
      </c>
      <c r="CJ8" s="552"/>
      <c r="CK8" s="552"/>
      <c r="CL8" s="552"/>
      <c r="CM8" s="552"/>
      <c r="CN8" s="552"/>
      <c r="CO8" s="571" t="s">
        <v>12</v>
      </c>
      <c r="CP8" s="572"/>
      <c r="CQ8" s="572"/>
      <c r="CR8" s="572"/>
      <c r="CS8" s="572"/>
      <c r="CT8" s="573"/>
      <c r="CU8" s="557" t="s">
        <v>217</v>
      </c>
      <c r="CV8" s="552"/>
      <c r="CW8" s="552"/>
      <c r="CX8" s="552"/>
      <c r="CY8" s="552"/>
      <c r="CZ8" s="552"/>
      <c r="DA8" s="557" t="s">
        <v>183</v>
      </c>
      <c r="DB8" s="552"/>
      <c r="DC8" s="552"/>
      <c r="DD8" s="552"/>
      <c r="DE8" s="552"/>
      <c r="DF8" s="552"/>
      <c r="DG8" s="557" t="s">
        <v>192</v>
      </c>
      <c r="DH8" s="552"/>
      <c r="DI8" s="552"/>
      <c r="DJ8" s="552"/>
      <c r="DK8" s="552"/>
      <c r="DL8" s="552"/>
      <c r="DM8" s="557" t="s">
        <v>15</v>
      </c>
      <c r="DN8" s="552"/>
      <c r="DO8" s="552"/>
      <c r="DP8" s="552"/>
      <c r="DQ8" s="552"/>
      <c r="DR8" s="552"/>
      <c r="DS8" s="557" t="s">
        <v>143</v>
      </c>
      <c r="DT8" s="557"/>
      <c r="DU8" s="557"/>
      <c r="DV8" s="557"/>
      <c r="DW8" s="557"/>
      <c r="DX8" s="557"/>
      <c r="DY8" s="558" t="s">
        <v>185</v>
      </c>
      <c r="DZ8" s="559"/>
      <c r="EA8" s="559"/>
      <c r="EB8" s="559"/>
      <c r="EC8" s="559"/>
      <c r="ED8" s="560"/>
      <c r="EE8" s="557" t="s">
        <v>189</v>
      </c>
      <c r="EF8" s="552"/>
      <c r="EG8" s="552"/>
      <c r="EH8" s="552"/>
      <c r="EI8" s="552"/>
      <c r="EJ8" s="552"/>
      <c r="EK8" s="566" t="s">
        <v>175</v>
      </c>
      <c r="EL8" s="567"/>
      <c r="EM8" s="567"/>
      <c r="EN8" s="567"/>
      <c r="EO8" s="567"/>
      <c r="EP8" s="567"/>
      <c r="EQ8" s="566" t="s">
        <v>19</v>
      </c>
      <c r="ER8" s="567"/>
      <c r="ES8" s="567"/>
      <c r="ET8" s="567"/>
      <c r="EU8" s="567"/>
      <c r="EV8" s="567"/>
      <c r="EW8" s="566" t="s">
        <v>200</v>
      </c>
      <c r="EX8" s="567"/>
      <c r="EY8" s="567"/>
      <c r="EZ8" s="567"/>
      <c r="FA8" s="567"/>
      <c r="FB8" s="567"/>
      <c r="FC8" s="557" t="s">
        <v>204</v>
      </c>
      <c r="FD8" s="552"/>
      <c r="FE8" s="552"/>
      <c r="FF8" s="552"/>
      <c r="FG8" s="552"/>
      <c r="FH8" s="552"/>
      <c r="FI8" s="557" t="s">
        <v>210</v>
      </c>
      <c r="FJ8" s="552"/>
      <c r="FK8" s="552"/>
      <c r="FL8" s="552"/>
      <c r="FM8" s="552"/>
      <c r="FN8" s="552"/>
      <c r="FO8" s="557" t="s">
        <v>214</v>
      </c>
      <c r="FP8" s="552"/>
      <c r="FQ8" s="552"/>
      <c r="FR8" s="552"/>
      <c r="FS8" s="552"/>
      <c r="FT8" s="552"/>
      <c r="FU8" s="557" t="s">
        <v>208</v>
      </c>
      <c r="FV8" s="552"/>
      <c r="FW8" s="552"/>
      <c r="FX8" s="552"/>
      <c r="FY8" s="552"/>
      <c r="FZ8" s="552"/>
      <c r="GA8" s="557" t="s">
        <v>213</v>
      </c>
      <c r="GB8" s="552"/>
      <c r="GC8" s="552"/>
      <c r="GD8" s="552"/>
      <c r="GE8" s="552"/>
      <c r="GF8" s="552"/>
      <c r="GG8" s="557" t="s">
        <v>226</v>
      </c>
      <c r="GH8" s="552"/>
      <c r="GI8" s="552"/>
      <c r="GJ8" s="552"/>
      <c r="GK8" s="552"/>
      <c r="GL8" s="552"/>
      <c r="GM8" s="557" t="s">
        <v>227</v>
      </c>
      <c r="GN8" s="552"/>
      <c r="GO8" s="552"/>
      <c r="GP8" s="552"/>
      <c r="GQ8" s="552"/>
      <c r="GR8" s="552"/>
      <c r="GS8" s="557" t="s">
        <v>229</v>
      </c>
      <c r="GT8" s="557"/>
      <c r="GU8" s="557"/>
      <c r="GV8" s="557"/>
      <c r="GW8" s="557"/>
      <c r="GX8" s="557"/>
      <c r="GY8" s="557" t="s">
        <v>232</v>
      </c>
      <c r="GZ8" s="557"/>
      <c r="HA8" s="557"/>
      <c r="HB8" s="557"/>
      <c r="HC8" s="557"/>
      <c r="HD8" s="557"/>
      <c r="HE8" s="557" t="s">
        <v>234</v>
      </c>
      <c r="HF8" s="557"/>
      <c r="HG8" s="557"/>
      <c r="HH8" s="557"/>
      <c r="HI8" s="557"/>
      <c r="HJ8" s="557"/>
      <c r="HK8" s="557" t="s">
        <v>250</v>
      </c>
      <c r="HL8" s="557"/>
      <c r="HM8" s="557"/>
      <c r="HN8" s="557"/>
      <c r="HO8" s="557"/>
      <c r="HP8" s="557"/>
      <c r="HQ8" s="557" t="s">
        <v>249</v>
      </c>
      <c r="HR8" s="557"/>
      <c r="HS8" s="557"/>
      <c r="HT8" s="557"/>
      <c r="HU8" s="557"/>
      <c r="HV8" s="557"/>
      <c r="HW8" s="580" t="s">
        <v>276</v>
      </c>
      <c r="HX8" s="580"/>
      <c r="HY8" s="580"/>
      <c r="HZ8" s="580"/>
      <c r="IA8" s="580"/>
      <c r="IB8" s="580"/>
      <c r="IC8" s="557" t="s">
        <v>274</v>
      </c>
      <c r="ID8" s="552"/>
      <c r="IE8" s="552"/>
      <c r="IF8" s="552"/>
      <c r="IG8" s="557" t="s">
        <v>230</v>
      </c>
      <c r="IH8" s="552"/>
      <c r="II8" s="552"/>
      <c r="IJ8" s="552"/>
      <c r="IK8" s="557" t="s">
        <v>284</v>
      </c>
      <c r="IL8" s="552"/>
      <c r="IM8" s="552"/>
      <c r="IN8" s="552"/>
      <c r="IO8" s="557" t="s">
        <v>286</v>
      </c>
      <c r="IP8" s="557"/>
      <c r="IQ8" s="557"/>
      <c r="IR8" s="557"/>
      <c r="IS8" s="557" t="s">
        <v>329</v>
      </c>
      <c r="IT8" s="557"/>
      <c r="IU8" s="557"/>
      <c r="IV8" s="557"/>
      <c r="IW8" s="557" t="s">
        <v>339</v>
      </c>
      <c r="IX8" s="557"/>
      <c r="IY8" s="557"/>
      <c r="IZ8" s="557"/>
      <c r="JA8" s="552" t="s">
        <v>365</v>
      </c>
      <c r="JB8" s="552"/>
      <c r="JC8" s="552"/>
      <c r="JD8" s="552"/>
    </row>
    <row r="9" spans="1:301" s="118" customFormat="1" ht="55.5" customHeight="1">
      <c r="A9" s="84"/>
      <c r="B9" s="84"/>
      <c r="C9" s="561" t="s">
        <v>162</v>
      </c>
      <c r="D9" s="561"/>
      <c r="E9" s="443" t="s">
        <v>195</v>
      </c>
      <c r="F9" s="443"/>
      <c r="G9" s="561" t="s">
        <v>163</v>
      </c>
      <c r="H9" s="561"/>
      <c r="I9" s="561" t="s">
        <v>162</v>
      </c>
      <c r="J9" s="561"/>
      <c r="K9" s="443" t="s">
        <v>195</v>
      </c>
      <c r="L9" s="443"/>
      <c r="M9" s="561" t="s">
        <v>163</v>
      </c>
      <c r="N9" s="561"/>
      <c r="O9" s="561" t="s">
        <v>162</v>
      </c>
      <c r="P9" s="561"/>
      <c r="Q9" s="443" t="s">
        <v>195</v>
      </c>
      <c r="R9" s="443"/>
      <c r="S9" s="561" t="s">
        <v>163</v>
      </c>
      <c r="T9" s="561"/>
      <c r="U9" s="561" t="s">
        <v>162</v>
      </c>
      <c r="V9" s="561"/>
      <c r="W9" s="443" t="s">
        <v>195</v>
      </c>
      <c r="X9" s="443"/>
      <c r="Y9" s="561" t="s">
        <v>163</v>
      </c>
      <c r="Z9" s="561"/>
      <c r="AA9" s="561" t="s">
        <v>162</v>
      </c>
      <c r="AB9" s="561"/>
      <c r="AC9" s="443" t="s">
        <v>195</v>
      </c>
      <c r="AD9" s="443"/>
      <c r="AE9" s="561" t="s">
        <v>163</v>
      </c>
      <c r="AF9" s="561"/>
      <c r="AG9" s="561" t="s">
        <v>162</v>
      </c>
      <c r="AH9" s="561"/>
      <c r="AI9" s="443" t="s">
        <v>195</v>
      </c>
      <c r="AJ9" s="443"/>
      <c r="AK9" s="561" t="s">
        <v>163</v>
      </c>
      <c r="AL9" s="561"/>
      <c r="AM9" s="561" t="s">
        <v>162</v>
      </c>
      <c r="AN9" s="561"/>
      <c r="AO9" s="443" t="s">
        <v>195</v>
      </c>
      <c r="AP9" s="443"/>
      <c r="AQ9" s="561" t="s">
        <v>163</v>
      </c>
      <c r="AR9" s="561"/>
      <c r="AS9" s="564" t="s">
        <v>162</v>
      </c>
      <c r="AT9" s="565"/>
      <c r="AU9" s="439" t="s">
        <v>195</v>
      </c>
      <c r="AV9" s="440"/>
      <c r="AW9" s="564" t="s">
        <v>163</v>
      </c>
      <c r="AX9" s="565"/>
      <c r="AY9" s="561" t="s">
        <v>162</v>
      </c>
      <c r="AZ9" s="561"/>
      <c r="BA9" s="443" t="s">
        <v>195</v>
      </c>
      <c r="BB9" s="443"/>
      <c r="BC9" s="561" t="s">
        <v>163</v>
      </c>
      <c r="BD9" s="561"/>
      <c r="BE9" s="561" t="s">
        <v>162</v>
      </c>
      <c r="BF9" s="561"/>
      <c r="BG9" s="443" t="s">
        <v>195</v>
      </c>
      <c r="BH9" s="443"/>
      <c r="BI9" s="561" t="s">
        <v>163</v>
      </c>
      <c r="BJ9" s="561"/>
      <c r="BK9" s="561" t="s">
        <v>162</v>
      </c>
      <c r="BL9" s="561"/>
      <c r="BM9" s="443" t="s">
        <v>195</v>
      </c>
      <c r="BN9" s="443"/>
      <c r="BO9" s="561" t="s">
        <v>163</v>
      </c>
      <c r="BP9" s="561"/>
      <c r="BQ9" s="561" t="s">
        <v>162</v>
      </c>
      <c r="BR9" s="561"/>
      <c r="BS9" s="443" t="s">
        <v>195</v>
      </c>
      <c r="BT9" s="443"/>
      <c r="BU9" s="561" t="s">
        <v>163</v>
      </c>
      <c r="BV9" s="561"/>
      <c r="BW9" s="561" t="s">
        <v>162</v>
      </c>
      <c r="BX9" s="561"/>
      <c r="BY9" s="443" t="s">
        <v>195</v>
      </c>
      <c r="BZ9" s="443"/>
      <c r="CA9" s="561" t="s">
        <v>163</v>
      </c>
      <c r="CB9" s="561"/>
      <c r="CC9" s="561" t="s">
        <v>162</v>
      </c>
      <c r="CD9" s="561"/>
      <c r="CE9" s="443" t="s">
        <v>195</v>
      </c>
      <c r="CF9" s="443"/>
      <c r="CG9" s="561" t="s">
        <v>163</v>
      </c>
      <c r="CH9" s="561"/>
      <c r="CI9" s="561" t="s">
        <v>162</v>
      </c>
      <c r="CJ9" s="561"/>
      <c r="CK9" s="443" t="s">
        <v>195</v>
      </c>
      <c r="CL9" s="443"/>
      <c r="CM9" s="561" t="s">
        <v>163</v>
      </c>
      <c r="CN9" s="561"/>
      <c r="CO9" s="578" t="s">
        <v>162</v>
      </c>
      <c r="CP9" s="579"/>
      <c r="CQ9" s="576" t="s">
        <v>195</v>
      </c>
      <c r="CR9" s="577"/>
      <c r="CS9" s="578" t="s">
        <v>163</v>
      </c>
      <c r="CT9" s="579"/>
      <c r="CU9" s="561" t="s">
        <v>162</v>
      </c>
      <c r="CV9" s="561"/>
      <c r="CW9" s="443" t="s">
        <v>195</v>
      </c>
      <c r="CX9" s="443"/>
      <c r="CY9" s="561" t="s">
        <v>163</v>
      </c>
      <c r="CZ9" s="561"/>
      <c r="DA9" s="561" t="s">
        <v>162</v>
      </c>
      <c r="DB9" s="561"/>
      <c r="DC9" s="443" t="s">
        <v>195</v>
      </c>
      <c r="DD9" s="443"/>
      <c r="DE9" s="561" t="s">
        <v>163</v>
      </c>
      <c r="DF9" s="561"/>
      <c r="DG9" s="561" t="s">
        <v>162</v>
      </c>
      <c r="DH9" s="561"/>
      <c r="DI9" s="443" t="s">
        <v>195</v>
      </c>
      <c r="DJ9" s="443"/>
      <c r="DK9" s="561" t="s">
        <v>163</v>
      </c>
      <c r="DL9" s="561"/>
      <c r="DM9" s="561" t="s">
        <v>162</v>
      </c>
      <c r="DN9" s="561"/>
      <c r="DO9" s="443" t="s">
        <v>195</v>
      </c>
      <c r="DP9" s="443"/>
      <c r="DQ9" s="561" t="s">
        <v>163</v>
      </c>
      <c r="DR9" s="561"/>
      <c r="DS9" s="561" t="s">
        <v>162</v>
      </c>
      <c r="DT9" s="561"/>
      <c r="DU9" s="443" t="s">
        <v>195</v>
      </c>
      <c r="DV9" s="443"/>
      <c r="DW9" s="561" t="s">
        <v>163</v>
      </c>
      <c r="DX9" s="561"/>
      <c r="DY9" s="568" t="s">
        <v>162</v>
      </c>
      <c r="DZ9" s="569"/>
      <c r="EA9" s="433" t="s">
        <v>195</v>
      </c>
      <c r="EB9" s="434"/>
      <c r="EC9" s="568" t="s">
        <v>163</v>
      </c>
      <c r="ED9" s="569"/>
      <c r="EE9" s="561" t="s">
        <v>162</v>
      </c>
      <c r="EF9" s="561"/>
      <c r="EG9" s="443" t="s">
        <v>195</v>
      </c>
      <c r="EH9" s="443"/>
      <c r="EI9" s="561" t="s">
        <v>163</v>
      </c>
      <c r="EJ9" s="561"/>
      <c r="EK9" s="561" t="s">
        <v>162</v>
      </c>
      <c r="EL9" s="561"/>
      <c r="EM9" s="443" t="s">
        <v>195</v>
      </c>
      <c r="EN9" s="443"/>
      <c r="EO9" s="561" t="s">
        <v>163</v>
      </c>
      <c r="EP9" s="561"/>
      <c r="EQ9" s="561" t="s">
        <v>162</v>
      </c>
      <c r="ER9" s="561"/>
      <c r="ES9" s="443" t="s">
        <v>195</v>
      </c>
      <c r="ET9" s="443"/>
      <c r="EU9" s="561" t="s">
        <v>163</v>
      </c>
      <c r="EV9" s="561"/>
      <c r="EW9" s="561" t="s">
        <v>162</v>
      </c>
      <c r="EX9" s="561"/>
      <c r="EY9" s="443" t="s">
        <v>195</v>
      </c>
      <c r="EZ9" s="443"/>
      <c r="FA9" s="561" t="s">
        <v>163</v>
      </c>
      <c r="FB9" s="561"/>
      <c r="FC9" s="561" t="s">
        <v>162</v>
      </c>
      <c r="FD9" s="561"/>
      <c r="FE9" s="443" t="s">
        <v>195</v>
      </c>
      <c r="FF9" s="443"/>
      <c r="FG9" s="561" t="s">
        <v>163</v>
      </c>
      <c r="FH9" s="561"/>
      <c r="FI9" s="561" t="s">
        <v>162</v>
      </c>
      <c r="FJ9" s="561"/>
      <c r="FK9" s="443" t="s">
        <v>291</v>
      </c>
      <c r="FL9" s="443"/>
      <c r="FM9" s="561" t="s">
        <v>163</v>
      </c>
      <c r="FN9" s="561"/>
      <c r="FO9" s="561" t="s">
        <v>162</v>
      </c>
      <c r="FP9" s="561"/>
      <c r="FQ9" s="443" t="s">
        <v>195</v>
      </c>
      <c r="FR9" s="443"/>
      <c r="FS9" s="561" t="s">
        <v>163</v>
      </c>
      <c r="FT9" s="561"/>
      <c r="FU9" s="561" t="s">
        <v>162</v>
      </c>
      <c r="FV9" s="561"/>
      <c r="FW9" s="443" t="s">
        <v>195</v>
      </c>
      <c r="FX9" s="443"/>
      <c r="FY9" s="561" t="s">
        <v>163</v>
      </c>
      <c r="FZ9" s="561"/>
      <c r="GA9" s="561" t="s">
        <v>162</v>
      </c>
      <c r="GB9" s="561"/>
      <c r="GC9" s="443" t="s">
        <v>195</v>
      </c>
      <c r="GD9" s="443"/>
      <c r="GE9" s="561" t="s">
        <v>163</v>
      </c>
      <c r="GF9" s="561"/>
      <c r="GG9" s="561" t="s">
        <v>162</v>
      </c>
      <c r="GH9" s="561"/>
      <c r="GI9" s="443" t="s">
        <v>195</v>
      </c>
      <c r="GJ9" s="443"/>
      <c r="GK9" s="561" t="s">
        <v>163</v>
      </c>
      <c r="GL9" s="561"/>
      <c r="GM9" s="561" t="s">
        <v>162</v>
      </c>
      <c r="GN9" s="561"/>
      <c r="GO9" s="443" t="s">
        <v>195</v>
      </c>
      <c r="GP9" s="443"/>
      <c r="GQ9" s="561" t="s">
        <v>163</v>
      </c>
      <c r="GR9" s="561"/>
      <c r="GS9" s="561" t="s">
        <v>162</v>
      </c>
      <c r="GT9" s="561"/>
      <c r="GU9" s="443" t="s">
        <v>195</v>
      </c>
      <c r="GV9" s="443"/>
      <c r="GW9" s="561" t="s">
        <v>163</v>
      </c>
      <c r="GX9" s="561"/>
      <c r="GY9" s="561" t="s">
        <v>162</v>
      </c>
      <c r="GZ9" s="561"/>
      <c r="HA9" s="443" t="s">
        <v>195</v>
      </c>
      <c r="HB9" s="443"/>
      <c r="HC9" s="561" t="s">
        <v>163</v>
      </c>
      <c r="HD9" s="561"/>
      <c r="HE9" s="561" t="s">
        <v>162</v>
      </c>
      <c r="HF9" s="561"/>
      <c r="HG9" s="443" t="s">
        <v>195</v>
      </c>
      <c r="HH9" s="443"/>
      <c r="HI9" s="561" t="s">
        <v>163</v>
      </c>
      <c r="HJ9" s="561"/>
      <c r="HK9" s="561" t="s">
        <v>162</v>
      </c>
      <c r="HL9" s="561"/>
      <c r="HM9" s="443" t="s">
        <v>195</v>
      </c>
      <c r="HN9" s="443"/>
      <c r="HO9" s="561" t="s">
        <v>163</v>
      </c>
      <c r="HP9" s="561"/>
      <c r="HQ9" s="561" t="s">
        <v>162</v>
      </c>
      <c r="HR9" s="561"/>
      <c r="HS9" s="443" t="s">
        <v>195</v>
      </c>
      <c r="HT9" s="443"/>
      <c r="HU9" s="561" t="s">
        <v>163</v>
      </c>
      <c r="HV9" s="561"/>
      <c r="HW9" s="561" t="s">
        <v>162</v>
      </c>
      <c r="HX9" s="561"/>
      <c r="HY9" s="443" t="s">
        <v>195</v>
      </c>
      <c r="HZ9" s="443"/>
      <c r="IA9" s="561" t="s">
        <v>163</v>
      </c>
      <c r="IB9" s="561"/>
      <c r="IC9" s="561" t="s">
        <v>162</v>
      </c>
      <c r="ID9" s="561"/>
      <c r="IE9" s="561" t="s">
        <v>163</v>
      </c>
      <c r="IF9" s="561"/>
      <c r="IG9" s="561" t="s">
        <v>162</v>
      </c>
      <c r="IH9" s="561"/>
      <c r="II9" s="561" t="s">
        <v>163</v>
      </c>
      <c r="IJ9" s="561"/>
      <c r="IK9" s="561" t="s">
        <v>162</v>
      </c>
      <c r="IL9" s="561"/>
      <c r="IM9" s="561" t="s">
        <v>163</v>
      </c>
      <c r="IN9" s="561"/>
      <c r="IO9" s="561" t="s">
        <v>162</v>
      </c>
      <c r="IP9" s="561"/>
      <c r="IQ9" s="561" t="s">
        <v>163</v>
      </c>
      <c r="IR9" s="561"/>
      <c r="IS9" s="561" t="s">
        <v>162</v>
      </c>
      <c r="IT9" s="561"/>
      <c r="IU9" s="561" t="s">
        <v>163</v>
      </c>
      <c r="IV9" s="561"/>
      <c r="IW9" s="561" t="s">
        <v>162</v>
      </c>
      <c r="IX9" s="561"/>
      <c r="IY9" s="561" t="s">
        <v>163</v>
      </c>
      <c r="IZ9" s="561"/>
      <c r="JA9" s="553" t="s">
        <v>162</v>
      </c>
      <c r="JB9" s="554"/>
      <c r="JC9" s="553" t="s">
        <v>163</v>
      </c>
      <c r="JD9" s="554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406" customFormat="1" ht="12.75" customHeight="1">
      <c r="A11" s="385">
        <v>0</v>
      </c>
      <c r="B11" s="386">
        <v>1</v>
      </c>
      <c r="C11" s="387"/>
      <c r="D11" s="387"/>
      <c r="E11" s="388"/>
      <c r="F11" s="388"/>
      <c r="G11" s="387">
        <f>C11+E11</f>
        <v>0</v>
      </c>
      <c r="H11" s="387">
        <f>D11+F11</f>
        <v>0</v>
      </c>
      <c r="I11" s="389"/>
      <c r="J11" s="387"/>
      <c r="K11" s="387"/>
      <c r="L11" s="387"/>
      <c r="M11" s="387">
        <f>I11+K11</f>
        <v>0</v>
      </c>
      <c r="N11" s="387">
        <f>J11+L11</f>
        <v>0</v>
      </c>
      <c r="O11" s="389"/>
      <c r="P11" s="387"/>
      <c r="Q11" s="390"/>
      <c r="R11" s="387"/>
      <c r="S11" s="387">
        <f>O11+Q11</f>
        <v>0</v>
      </c>
      <c r="T11" s="387">
        <f>P11+R11</f>
        <v>0</v>
      </c>
      <c r="U11" s="389"/>
      <c r="V11" s="387"/>
      <c r="W11" s="390"/>
      <c r="X11" s="390"/>
      <c r="Y11" s="387">
        <f>U11+W11</f>
        <v>0</v>
      </c>
      <c r="Z11" s="387">
        <f>V11+X11</f>
        <v>0</v>
      </c>
      <c r="AA11" s="387"/>
      <c r="AB11" s="387"/>
      <c r="AC11" s="387"/>
      <c r="AD11" s="387"/>
      <c r="AE11" s="387">
        <f>AA11+AC11</f>
        <v>0</v>
      </c>
      <c r="AF11" s="387">
        <f>AB11+AD11</f>
        <v>0</v>
      </c>
      <c r="AG11" s="389"/>
      <c r="AH11" s="387"/>
      <c r="AI11" s="387"/>
      <c r="AJ11" s="387"/>
      <c r="AK11" s="387">
        <f>AG11+AI11</f>
        <v>0</v>
      </c>
      <c r="AL11" s="387">
        <f>AH11+AJ11</f>
        <v>0</v>
      </c>
      <c r="AM11" s="387"/>
      <c r="AN11" s="387"/>
      <c r="AO11" s="388"/>
      <c r="AP11" s="388"/>
      <c r="AQ11" s="387">
        <f>AM11+AO11</f>
        <v>0</v>
      </c>
      <c r="AR11" s="387">
        <f>AN11+AP11</f>
        <v>0</v>
      </c>
      <c r="AS11" s="391"/>
      <c r="AT11" s="392"/>
      <c r="AU11" s="390"/>
      <c r="AV11" s="387"/>
      <c r="AW11" s="387">
        <f>AS11+AU11</f>
        <v>0</v>
      </c>
      <c r="AX11" s="387">
        <f>AT11+AV11</f>
        <v>0</v>
      </c>
      <c r="AY11" s="393"/>
      <c r="AZ11" s="394"/>
      <c r="BA11" s="394"/>
      <c r="BB11" s="394"/>
      <c r="BC11" s="387">
        <f>AY11+BA11</f>
        <v>0</v>
      </c>
      <c r="BD11" s="387">
        <f>AZ11+BB11</f>
        <v>0</v>
      </c>
      <c r="BE11" s="387"/>
      <c r="BF11" s="387"/>
      <c r="BG11" s="390"/>
      <c r="BH11" s="387"/>
      <c r="BI11" s="387">
        <f>BE11+BG11</f>
        <v>0</v>
      </c>
      <c r="BJ11" s="387">
        <f>BF11+BH11</f>
        <v>0</v>
      </c>
      <c r="BK11" s="395"/>
      <c r="BL11" s="395"/>
      <c r="BM11" s="387"/>
      <c r="BN11" s="387"/>
      <c r="BO11" s="387">
        <f>BK11+BM11</f>
        <v>0</v>
      </c>
      <c r="BP11" s="387">
        <f>BL11+BN11</f>
        <v>0</v>
      </c>
      <c r="BQ11" s="387"/>
      <c r="BR11" s="387"/>
      <c r="BS11" s="396"/>
      <c r="BT11" s="396"/>
      <c r="BU11" s="387">
        <f>BQ11+BS11</f>
        <v>0</v>
      </c>
      <c r="BV11" s="387">
        <f>BR11+BT11</f>
        <v>0</v>
      </c>
      <c r="BW11" s="397"/>
      <c r="BX11" s="388"/>
      <c r="BY11" s="398"/>
      <c r="BZ11" s="395"/>
      <c r="CA11" s="387">
        <f>BW11+BY11</f>
        <v>0</v>
      </c>
      <c r="CB11" s="387">
        <f>BX11+BZ11</f>
        <v>0</v>
      </c>
      <c r="CC11" s="391">
        <v>1.2</v>
      </c>
      <c r="CD11" s="390"/>
      <c r="CE11" s="399"/>
      <c r="CF11" s="399"/>
      <c r="CG11" s="387">
        <f>CC11+CE11</f>
        <v>1.2</v>
      </c>
      <c r="CH11" s="387">
        <f>CD11+CF11</f>
        <v>0</v>
      </c>
      <c r="CI11" s="387"/>
      <c r="CJ11" s="387"/>
      <c r="CK11" s="387"/>
      <c r="CL11" s="387"/>
      <c r="CM11" s="387">
        <f>CI11+CK11</f>
        <v>0</v>
      </c>
      <c r="CN11" s="387">
        <f>CJ11+CL11</f>
        <v>0</v>
      </c>
      <c r="CO11" s="389">
        <v>2</v>
      </c>
      <c r="CP11" s="387"/>
      <c r="CQ11" s="387"/>
      <c r="CR11" s="387"/>
      <c r="CS11" s="387">
        <f>CO11+CQ11</f>
        <v>2</v>
      </c>
      <c r="CT11" s="387">
        <f>CP11+CR11</f>
        <v>0</v>
      </c>
      <c r="CU11" s="387"/>
      <c r="CV11" s="387"/>
      <c r="CW11" s="387"/>
      <c r="CX11" s="387"/>
      <c r="CY11" s="387">
        <f>CU11+CW11</f>
        <v>0</v>
      </c>
      <c r="CZ11" s="387">
        <f>CV11+CX11</f>
        <v>0</v>
      </c>
      <c r="DA11" s="391"/>
      <c r="DB11" s="388"/>
      <c r="DC11" s="387"/>
      <c r="DD11" s="387"/>
      <c r="DE11" s="387">
        <f>DA11+DC11</f>
        <v>0</v>
      </c>
      <c r="DF11" s="387">
        <f>DB11+DD11</f>
        <v>0</v>
      </c>
      <c r="DG11" s="387"/>
      <c r="DH11" s="387"/>
      <c r="DI11" s="395"/>
      <c r="DJ11" s="387"/>
      <c r="DK11" s="387">
        <f>DG11+DI11</f>
        <v>0</v>
      </c>
      <c r="DL11" s="387">
        <f>DH11+DJ11</f>
        <v>0</v>
      </c>
      <c r="DM11" s="388"/>
      <c r="DN11" s="388"/>
      <c r="DO11" s="388"/>
      <c r="DP11" s="388"/>
      <c r="DQ11" s="387">
        <f>DM11+DO11</f>
        <v>0</v>
      </c>
      <c r="DR11" s="387">
        <f>DN11+DP11</f>
        <v>0</v>
      </c>
      <c r="DS11" s="389"/>
      <c r="DT11" s="387"/>
      <c r="DU11" s="387"/>
      <c r="DV11" s="396"/>
      <c r="DW11" s="387">
        <f>DS11+DU11</f>
        <v>0</v>
      </c>
      <c r="DX11" s="387">
        <f>DT11+DV11</f>
        <v>0</v>
      </c>
      <c r="DY11" s="400"/>
      <c r="DZ11" s="387"/>
      <c r="EA11" s="387"/>
      <c r="EB11" s="387"/>
      <c r="EC11" s="387">
        <f>DY11+EA11</f>
        <v>0</v>
      </c>
      <c r="ED11" s="387">
        <f>DZ11+EB11</f>
        <v>0</v>
      </c>
      <c r="EE11" s="387"/>
      <c r="EF11" s="387"/>
      <c r="EG11" s="401"/>
      <c r="EH11" s="387"/>
      <c r="EI11" s="387">
        <f>EE11+EG11</f>
        <v>0</v>
      </c>
      <c r="EJ11" s="387">
        <f>EF11+EH11</f>
        <v>0</v>
      </c>
      <c r="EK11" s="387"/>
      <c r="EL11" s="387"/>
      <c r="EM11" s="387"/>
      <c r="EN11" s="387"/>
      <c r="EO11" s="387">
        <f>EK11+EM11</f>
        <v>0</v>
      </c>
      <c r="EP11" s="387">
        <f>EL11+EN11</f>
        <v>0</v>
      </c>
      <c r="EQ11" s="387"/>
      <c r="ER11" s="387"/>
      <c r="ES11" s="387"/>
      <c r="ET11" s="387"/>
      <c r="EU11" s="387">
        <f>EQ11+ES11</f>
        <v>0</v>
      </c>
      <c r="EV11" s="387">
        <f>ER11+ET11</f>
        <v>0</v>
      </c>
      <c r="EW11" s="389"/>
      <c r="EX11" s="387"/>
      <c r="EY11" s="387"/>
      <c r="EZ11" s="387"/>
      <c r="FA11" s="387">
        <f>EW11+EY11</f>
        <v>0</v>
      </c>
      <c r="FB11" s="387">
        <f>EX11+EZ11</f>
        <v>0</v>
      </c>
      <c r="FC11" s="387"/>
      <c r="FD11" s="387"/>
      <c r="FE11" s="387"/>
      <c r="FF11" s="387"/>
      <c r="FG11" s="387">
        <f>FC11+FE11</f>
        <v>0</v>
      </c>
      <c r="FH11" s="387">
        <f>FD11+FF11</f>
        <v>0</v>
      </c>
      <c r="FI11" s="387"/>
      <c r="FJ11" s="387"/>
      <c r="FK11" s="387"/>
      <c r="FL11" s="387"/>
      <c r="FM11" s="387">
        <f>FI11+FK11</f>
        <v>0</v>
      </c>
      <c r="FN11" s="387">
        <f>FJ11+FL11</f>
        <v>0</v>
      </c>
      <c r="FO11" s="387"/>
      <c r="FP11" s="387"/>
      <c r="FQ11" s="387"/>
      <c r="FR11" s="387"/>
      <c r="FS11" s="387">
        <f>FO11+FQ11</f>
        <v>0</v>
      </c>
      <c r="FT11" s="387">
        <f>FP11+FR11</f>
        <v>0</v>
      </c>
      <c r="FU11" s="387"/>
      <c r="FV11" s="387"/>
      <c r="FW11" s="387"/>
      <c r="FX11" s="387"/>
      <c r="FY11" s="387">
        <f>FU11+FW11</f>
        <v>0</v>
      </c>
      <c r="FZ11" s="387">
        <f>FV11+FX11</f>
        <v>0</v>
      </c>
      <c r="GA11" s="387"/>
      <c r="GB11" s="387"/>
      <c r="GC11" s="387"/>
      <c r="GD11" s="387"/>
      <c r="GE11" s="387">
        <f>GA11+GC11</f>
        <v>0</v>
      </c>
      <c r="GF11" s="387">
        <f>GB11+GD11</f>
        <v>0</v>
      </c>
      <c r="GG11" s="387"/>
      <c r="GH11" s="387"/>
      <c r="GI11" s="387"/>
      <c r="GJ11" s="387"/>
      <c r="GK11" s="387">
        <f>GG11+GI11</f>
        <v>0</v>
      </c>
      <c r="GL11" s="387">
        <f>GH11+GJ11</f>
        <v>0</v>
      </c>
      <c r="GM11" s="387"/>
      <c r="GN11" s="387"/>
      <c r="GO11" s="387"/>
      <c r="GP11" s="387"/>
      <c r="GQ11" s="387">
        <f>GM11+GO11</f>
        <v>0</v>
      </c>
      <c r="GR11" s="387">
        <f>GN11+GP11</f>
        <v>0</v>
      </c>
      <c r="GS11" s="387"/>
      <c r="GT11" s="387"/>
      <c r="GU11" s="387"/>
      <c r="GV11" s="387"/>
      <c r="GW11" s="387">
        <f>GS11+GU11</f>
        <v>0</v>
      </c>
      <c r="GX11" s="387">
        <f>GT11+GV11</f>
        <v>0</v>
      </c>
      <c r="GY11" s="387"/>
      <c r="GZ11" s="387"/>
      <c r="HA11" s="387"/>
      <c r="HB11" s="387"/>
      <c r="HC11" s="387">
        <f>GY11+HA11</f>
        <v>0</v>
      </c>
      <c r="HD11" s="387">
        <f>GZ11+HB11</f>
        <v>0</v>
      </c>
      <c r="HE11" s="387"/>
      <c r="HF11" s="387"/>
      <c r="HG11" s="387"/>
      <c r="HH11" s="387"/>
      <c r="HI11" s="387">
        <f>HE11+HG11</f>
        <v>0</v>
      </c>
      <c r="HJ11" s="387">
        <f>HF11+HH11</f>
        <v>0</v>
      </c>
      <c r="HK11" s="387"/>
      <c r="HL11" s="387"/>
      <c r="HM11" s="387"/>
      <c r="HN11" s="387"/>
      <c r="HO11" s="387">
        <f>HK11+HM11</f>
        <v>0</v>
      </c>
      <c r="HP11" s="387">
        <f>HL11+HN11</f>
        <v>0</v>
      </c>
      <c r="HQ11" s="387"/>
      <c r="HR11" s="387"/>
      <c r="HS11" s="387"/>
      <c r="HT11" s="387"/>
      <c r="HU11" s="387">
        <f>HQ11+HS11</f>
        <v>0</v>
      </c>
      <c r="HV11" s="387">
        <f>HR11+HT11</f>
        <v>0</v>
      </c>
      <c r="HW11" s="387">
        <v>0</v>
      </c>
      <c r="HX11" s="402"/>
      <c r="HY11" s="402"/>
      <c r="HZ11" s="402"/>
      <c r="IA11" s="387">
        <f>HW11</f>
        <v>0</v>
      </c>
      <c r="IB11" s="387">
        <f>HX11</f>
        <v>0</v>
      </c>
      <c r="IC11" s="403"/>
      <c r="ID11" s="390"/>
      <c r="IE11" s="390">
        <f>IC11</f>
        <v>0</v>
      </c>
      <c r="IF11" s="390">
        <f>ID11</f>
        <v>0</v>
      </c>
      <c r="IG11" s="390"/>
      <c r="IH11" s="390"/>
      <c r="II11" s="390">
        <f>IG11</f>
        <v>0</v>
      </c>
      <c r="IJ11" s="390">
        <f>IH11</f>
        <v>0</v>
      </c>
      <c r="IK11" s="404"/>
      <c r="IL11" s="392"/>
      <c r="IM11" s="392">
        <f>IK11</f>
        <v>0</v>
      </c>
      <c r="IN11" s="392">
        <f>IL11</f>
        <v>0</v>
      </c>
      <c r="IO11" s="391"/>
      <c r="IP11" s="402"/>
      <c r="IQ11" s="392">
        <f>IO11</f>
        <v>0</v>
      </c>
      <c r="IR11" s="392">
        <f>IP11</f>
        <v>0</v>
      </c>
      <c r="IS11" s="402"/>
      <c r="IT11" s="402"/>
      <c r="IU11" s="405">
        <f>IS11</f>
        <v>0</v>
      </c>
      <c r="IV11" s="405">
        <f>IT11</f>
        <v>0</v>
      </c>
      <c r="IW11" s="405"/>
      <c r="IX11" s="405"/>
      <c r="IY11" s="405">
        <f>IW11</f>
        <v>0</v>
      </c>
      <c r="IZ11" s="405">
        <f>IX11</f>
        <v>0</v>
      </c>
      <c r="JA11" s="405"/>
      <c r="JB11" s="405"/>
      <c r="JC11" s="405">
        <f>JA11</f>
        <v>0</v>
      </c>
      <c r="JD11" s="405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381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/>
      <c r="BX12" s="322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80">
        <v>1.2</v>
      </c>
      <c r="CD12" s="71"/>
      <c r="CE12" s="88"/>
      <c r="CF12" s="88"/>
      <c r="CG12" s="67">
        <f t="shared" ref="CG12:CG75" si="26">CC12+CE12</f>
        <v>1.2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81">
        <v>2</v>
      </c>
      <c r="CP12" s="67"/>
      <c r="CQ12" s="67"/>
      <c r="CR12" s="67"/>
      <c r="CS12" s="67">
        <f t="shared" ref="CS12:CS43" si="29">CO12+CQ12</f>
        <v>2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81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/>
      <c r="IL12" s="323"/>
      <c r="IM12" s="323">
        <f t="shared" ref="IM12:IM75" si="77">IK12</f>
        <v>0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381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/>
      <c r="BX13" s="322"/>
      <c r="BY13" s="75"/>
      <c r="BZ13" s="86"/>
      <c r="CA13" s="67">
        <f t="shared" si="24"/>
        <v>0</v>
      </c>
      <c r="CB13" s="67">
        <f t="shared" si="25"/>
        <v>0</v>
      </c>
      <c r="CC13" s="380">
        <v>1.2</v>
      </c>
      <c r="CD13" s="71"/>
      <c r="CE13" s="88"/>
      <c r="CF13" s="88"/>
      <c r="CG13" s="67">
        <f t="shared" si="26"/>
        <v>1.2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81">
        <v>2</v>
      </c>
      <c r="CP13" s="67"/>
      <c r="CQ13" s="67"/>
      <c r="CR13" s="67"/>
      <c r="CS13" s="67">
        <f t="shared" si="29"/>
        <v>2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81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/>
      <c r="IL13" s="330"/>
      <c r="IM13" s="323">
        <f t="shared" si="77"/>
        <v>0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381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/>
      <c r="BX14" s="322"/>
      <c r="BY14" s="75"/>
      <c r="BZ14" s="86"/>
      <c r="CA14" s="67">
        <f t="shared" si="24"/>
        <v>0</v>
      </c>
      <c r="CB14" s="67">
        <f t="shared" si="25"/>
        <v>0</v>
      </c>
      <c r="CC14" s="380">
        <v>1.2</v>
      </c>
      <c r="CD14" s="71"/>
      <c r="CE14" s="88"/>
      <c r="CF14" s="88"/>
      <c r="CG14" s="67">
        <f t="shared" si="26"/>
        <v>1.2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81">
        <v>2</v>
      </c>
      <c r="CP14" s="67"/>
      <c r="CQ14" s="67"/>
      <c r="CR14" s="67"/>
      <c r="CS14" s="67">
        <f t="shared" si="29"/>
        <v>2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81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/>
      <c r="IL14" s="330"/>
      <c r="IM14" s="323">
        <f t="shared" si="77"/>
        <v>0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381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/>
      <c r="BX15" s="322"/>
      <c r="BY15" s="75"/>
      <c r="BZ15" s="86"/>
      <c r="CA15" s="67">
        <f t="shared" si="24"/>
        <v>0</v>
      </c>
      <c r="CB15" s="67">
        <f t="shared" si="25"/>
        <v>0</v>
      </c>
      <c r="CC15" s="380">
        <v>1.2</v>
      </c>
      <c r="CD15" s="71"/>
      <c r="CE15" s="88"/>
      <c r="CF15" s="88"/>
      <c r="CG15" s="67">
        <f t="shared" si="26"/>
        <v>1.2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81">
        <v>2</v>
      </c>
      <c r="CP15" s="67"/>
      <c r="CQ15" s="67"/>
      <c r="CR15" s="67"/>
      <c r="CS15" s="67">
        <f t="shared" si="29"/>
        <v>2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81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/>
      <c r="IL15" s="330"/>
      <c r="IM15" s="323">
        <f t="shared" si="77"/>
        <v>0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381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/>
      <c r="BX16" s="322"/>
      <c r="BY16" s="75"/>
      <c r="BZ16" s="86"/>
      <c r="CA16" s="67">
        <f t="shared" si="24"/>
        <v>0</v>
      </c>
      <c r="CB16" s="67">
        <f t="shared" si="25"/>
        <v>0</v>
      </c>
      <c r="CC16" s="380">
        <v>1.2</v>
      </c>
      <c r="CD16" s="71"/>
      <c r="CE16" s="88"/>
      <c r="CF16" s="88"/>
      <c r="CG16" s="67">
        <f t="shared" si="26"/>
        <v>1.2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81">
        <v>2</v>
      </c>
      <c r="CP16" s="67"/>
      <c r="CQ16" s="67"/>
      <c r="CR16" s="67"/>
      <c r="CS16" s="67">
        <f t="shared" si="29"/>
        <v>2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81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/>
      <c r="IL16" s="330"/>
      <c r="IM16" s="323">
        <f t="shared" si="77"/>
        <v>0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381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/>
      <c r="BX17" s="322"/>
      <c r="BY17" s="75"/>
      <c r="BZ17" s="86"/>
      <c r="CA17" s="67">
        <f t="shared" si="24"/>
        <v>0</v>
      </c>
      <c r="CB17" s="67">
        <f t="shared" si="25"/>
        <v>0</v>
      </c>
      <c r="CC17" s="380">
        <v>1.2</v>
      </c>
      <c r="CD17" s="71"/>
      <c r="CE17" s="88"/>
      <c r="CF17" s="88"/>
      <c r="CG17" s="67">
        <f t="shared" si="26"/>
        <v>1.2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81">
        <v>2</v>
      </c>
      <c r="CP17" s="67"/>
      <c r="CQ17" s="67"/>
      <c r="CR17" s="67"/>
      <c r="CS17" s="67">
        <f t="shared" si="29"/>
        <v>2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81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/>
      <c r="IL17" s="330"/>
      <c r="IM17" s="323">
        <f t="shared" si="77"/>
        <v>0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381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/>
      <c r="BX18" s="322"/>
      <c r="BY18" s="75"/>
      <c r="BZ18" s="86"/>
      <c r="CA18" s="67">
        <f t="shared" si="24"/>
        <v>0</v>
      </c>
      <c r="CB18" s="67">
        <f t="shared" si="25"/>
        <v>0</v>
      </c>
      <c r="CC18" s="380">
        <v>1.2</v>
      </c>
      <c r="CD18" s="71"/>
      <c r="CE18" s="88"/>
      <c r="CF18" s="88"/>
      <c r="CG18" s="67">
        <f t="shared" si="26"/>
        <v>1.2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81">
        <v>2</v>
      </c>
      <c r="CP18" s="67"/>
      <c r="CQ18" s="67"/>
      <c r="CR18" s="67"/>
      <c r="CS18" s="67">
        <f t="shared" si="29"/>
        <v>2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81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/>
      <c r="IL18" s="330"/>
      <c r="IM18" s="323">
        <f t="shared" si="77"/>
        <v>0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381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/>
      <c r="BX19" s="322"/>
      <c r="BY19" s="75"/>
      <c r="BZ19" s="86"/>
      <c r="CA19" s="67">
        <f t="shared" si="24"/>
        <v>0</v>
      </c>
      <c r="CB19" s="67">
        <f t="shared" si="25"/>
        <v>0</v>
      </c>
      <c r="CC19" s="380">
        <v>1.2</v>
      </c>
      <c r="CD19" s="71"/>
      <c r="CE19" s="88"/>
      <c r="CF19" s="88"/>
      <c r="CG19" s="67">
        <f t="shared" si="26"/>
        <v>1.2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81">
        <v>2</v>
      </c>
      <c r="CP19" s="67"/>
      <c r="CQ19" s="67"/>
      <c r="CR19" s="67"/>
      <c r="CS19" s="67">
        <f t="shared" si="29"/>
        <v>2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81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/>
      <c r="IL19" s="330"/>
      <c r="IM19" s="323">
        <f t="shared" si="77"/>
        <v>0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381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/>
      <c r="BX20" s="322"/>
      <c r="BY20" s="75"/>
      <c r="BZ20" s="86"/>
      <c r="CA20" s="67">
        <f t="shared" si="24"/>
        <v>0</v>
      </c>
      <c r="CB20" s="67">
        <f t="shared" si="25"/>
        <v>0</v>
      </c>
      <c r="CC20" s="380">
        <v>1.2</v>
      </c>
      <c r="CD20" s="71"/>
      <c r="CE20" s="88"/>
      <c r="CF20" s="88"/>
      <c r="CG20" s="67">
        <f t="shared" si="26"/>
        <v>1.2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81">
        <v>2</v>
      </c>
      <c r="CP20" s="67"/>
      <c r="CQ20" s="67"/>
      <c r="CR20" s="67"/>
      <c r="CS20" s="67">
        <f t="shared" si="29"/>
        <v>2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81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/>
      <c r="IL20" s="330"/>
      <c r="IM20" s="323">
        <f t="shared" si="77"/>
        <v>0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381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/>
      <c r="BX21" s="322"/>
      <c r="BY21" s="75"/>
      <c r="BZ21" s="86"/>
      <c r="CA21" s="67">
        <f t="shared" si="24"/>
        <v>0</v>
      </c>
      <c r="CB21" s="67">
        <f t="shared" si="25"/>
        <v>0</v>
      </c>
      <c r="CC21" s="380">
        <v>1.2</v>
      </c>
      <c r="CD21" s="71"/>
      <c r="CE21" s="88"/>
      <c r="CF21" s="88"/>
      <c r="CG21" s="67">
        <f t="shared" si="26"/>
        <v>1.2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81">
        <v>2</v>
      </c>
      <c r="CP21" s="67"/>
      <c r="CQ21" s="67"/>
      <c r="CR21" s="67"/>
      <c r="CS21" s="67">
        <f t="shared" si="29"/>
        <v>2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81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/>
      <c r="IL21" s="330"/>
      <c r="IM21" s="323">
        <f t="shared" si="77"/>
        <v>0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381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/>
      <c r="BX22" s="322"/>
      <c r="BY22" s="75"/>
      <c r="BZ22" s="86"/>
      <c r="CA22" s="67">
        <f t="shared" si="24"/>
        <v>0</v>
      </c>
      <c r="CB22" s="67">
        <f t="shared" si="25"/>
        <v>0</v>
      </c>
      <c r="CC22" s="380">
        <v>1.2</v>
      </c>
      <c r="CD22" s="71"/>
      <c r="CE22" s="88"/>
      <c r="CF22" s="88"/>
      <c r="CG22" s="67">
        <f t="shared" si="26"/>
        <v>1.2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81">
        <v>2</v>
      </c>
      <c r="CP22" s="67"/>
      <c r="CQ22" s="67"/>
      <c r="CR22" s="67"/>
      <c r="CS22" s="67">
        <f t="shared" si="29"/>
        <v>2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81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/>
      <c r="IL22" s="330"/>
      <c r="IM22" s="323">
        <f t="shared" si="77"/>
        <v>0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381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/>
      <c r="BX23" s="322"/>
      <c r="BY23" s="75"/>
      <c r="BZ23" s="86"/>
      <c r="CA23" s="67">
        <f t="shared" si="24"/>
        <v>0</v>
      </c>
      <c r="CB23" s="67">
        <f t="shared" si="25"/>
        <v>0</v>
      </c>
      <c r="CC23" s="380">
        <v>1.2</v>
      </c>
      <c r="CD23" s="71"/>
      <c r="CE23" s="88"/>
      <c r="CF23" s="88"/>
      <c r="CG23" s="67">
        <f t="shared" si="26"/>
        <v>1.2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81">
        <v>2</v>
      </c>
      <c r="CP23" s="67"/>
      <c r="CQ23" s="67"/>
      <c r="CR23" s="67"/>
      <c r="CS23" s="67">
        <f t="shared" si="29"/>
        <v>2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81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/>
      <c r="IL23" s="330"/>
      <c r="IM23" s="323">
        <f t="shared" si="77"/>
        <v>0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381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/>
      <c r="BX24" s="322"/>
      <c r="BY24" s="75"/>
      <c r="BZ24" s="86"/>
      <c r="CA24" s="67">
        <f t="shared" si="24"/>
        <v>0</v>
      </c>
      <c r="CB24" s="67">
        <f t="shared" si="25"/>
        <v>0</v>
      </c>
      <c r="CC24" s="380">
        <v>1.2</v>
      </c>
      <c r="CD24" s="71"/>
      <c r="CE24" s="88"/>
      <c r="CF24" s="88"/>
      <c r="CG24" s="67">
        <f t="shared" si="26"/>
        <v>1.2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81">
        <v>2</v>
      </c>
      <c r="CP24" s="67"/>
      <c r="CQ24" s="67"/>
      <c r="CR24" s="67"/>
      <c r="CS24" s="67">
        <f t="shared" si="29"/>
        <v>2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81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/>
      <c r="IL24" s="330"/>
      <c r="IM24" s="323">
        <f t="shared" si="77"/>
        <v>0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381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/>
      <c r="BX25" s="322"/>
      <c r="BY25" s="75"/>
      <c r="BZ25" s="86"/>
      <c r="CA25" s="67">
        <f t="shared" si="24"/>
        <v>0</v>
      </c>
      <c r="CB25" s="67">
        <f t="shared" si="25"/>
        <v>0</v>
      </c>
      <c r="CC25" s="380">
        <v>1.2</v>
      </c>
      <c r="CD25" s="71"/>
      <c r="CE25" s="88"/>
      <c r="CF25" s="88"/>
      <c r="CG25" s="67">
        <f t="shared" si="26"/>
        <v>1.2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81">
        <v>2</v>
      </c>
      <c r="CP25" s="67"/>
      <c r="CQ25" s="67"/>
      <c r="CR25" s="67"/>
      <c r="CS25" s="67">
        <f t="shared" si="29"/>
        <v>2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81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/>
      <c r="IL25" s="330"/>
      <c r="IM25" s="323">
        <f t="shared" si="77"/>
        <v>0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381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/>
      <c r="BX26" s="322"/>
      <c r="BY26" s="75"/>
      <c r="BZ26" s="86"/>
      <c r="CA26" s="67">
        <f t="shared" si="24"/>
        <v>0</v>
      </c>
      <c r="CB26" s="67">
        <f t="shared" si="25"/>
        <v>0</v>
      </c>
      <c r="CC26" s="380">
        <v>1.2</v>
      </c>
      <c r="CD26" s="71"/>
      <c r="CE26" s="88"/>
      <c r="CF26" s="88"/>
      <c r="CG26" s="67">
        <f t="shared" si="26"/>
        <v>1.2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81">
        <v>2</v>
      </c>
      <c r="CP26" s="67"/>
      <c r="CQ26" s="67"/>
      <c r="CR26" s="67"/>
      <c r="CS26" s="67">
        <f t="shared" si="29"/>
        <v>2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81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/>
      <c r="IL26" s="330"/>
      <c r="IM26" s="323">
        <f t="shared" si="77"/>
        <v>0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381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/>
      <c r="BX27" s="322"/>
      <c r="BY27" s="75"/>
      <c r="BZ27" s="86"/>
      <c r="CA27" s="67">
        <f t="shared" si="24"/>
        <v>0</v>
      </c>
      <c r="CB27" s="67">
        <f t="shared" si="25"/>
        <v>0</v>
      </c>
      <c r="CC27" s="380">
        <v>1.2</v>
      </c>
      <c r="CD27" s="71"/>
      <c r="CE27" s="88"/>
      <c r="CF27" s="88"/>
      <c r="CG27" s="67">
        <f t="shared" si="26"/>
        <v>1.2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81">
        <v>2</v>
      </c>
      <c r="CP27" s="67"/>
      <c r="CQ27" s="67"/>
      <c r="CR27" s="67"/>
      <c r="CS27" s="67">
        <f t="shared" si="29"/>
        <v>2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81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/>
      <c r="IL27" s="330"/>
      <c r="IM27" s="323">
        <f t="shared" si="77"/>
        <v>0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381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/>
      <c r="BX28" s="322"/>
      <c r="BY28" s="75"/>
      <c r="BZ28" s="86"/>
      <c r="CA28" s="67">
        <f t="shared" si="24"/>
        <v>0</v>
      </c>
      <c r="CB28" s="67">
        <f t="shared" si="25"/>
        <v>0</v>
      </c>
      <c r="CC28" s="380">
        <v>1.2</v>
      </c>
      <c r="CD28" s="71"/>
      <c r="CE28" s="88"/>
      <c r="CF28" s="88"/>
      <c r="CG28" s="67">
        <f t="shared" si="26"/>
        <v>1.2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81">
        <v>2</v>
      </c>
      <c r="CP28" s="67"/>
      <c r="CQ28" s="67"/>
      <c r="CR28" s="67"/>
      <c r="CS28" s="67">
        <f t="shared" si="29"/>
        <v>2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81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/>
      <c r="IL28" s="330"/>
      <c r="IM28" s="323">
        <f t="shared" si="77"/>
        <v>0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381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/>
      <c r="BX29" s="322"/>
      <c r="BY29" s="75"/>
      <c r="BZ29" s="86"/>
      <c r="CA29" s="67">
        <f t="shared" si="24"/>
        <v>0</v>
      </c>
      <c r="CB29" s="67">
        <f t="shared" si="25"/>
        <v>0</v>
      </c>
      <c r="CC29" s="380">
        <v>1.2</v>
      </c>
      <c r="CD29" s="71"/>
      <c r="CE29" s="88"/>
      <c r="CF29" s="88"/>
      <c r="CG29" s="67">
        <f t="shared" si="26"/>
        <v>1.2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81">
        <v>2</v>
      </c>
      <c r="CP29" s="67"/>
      <c r="CQ29" s="67"/>
      <c r="CR29" s="67"/>
      <c r="CS29" s="67">
        <f t="shared" si="29"/>
        <v>2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81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/>
      <c r="IL29" s="330"/>
      <c r="IM29" s="323">
        <f t="shared" si="77"/>
        <v>0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381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/>
      <c r="BX30" s="322"/>
      <c r="BY30" s="75"/>
      <c r="BZ30" s="86"/>
      <c r="CA30" s="67">
        <f t="shared" si="24"/>
        <v>0</v>
      </c>
      <c r="CB30" s="67">
        <f t="shared" si="25"/>
        <v>0</v>
      </c>
      <c r="CC30" s="380">
        <v>1.2</v>
      </c>
      <c r="CD30" s="71"/>
      <c r="CE30" s="88"/>
      <c r="CF30" s="88"/>
      <c r="CG30" s="67">
        <f t="shared" si="26"/>
        <v>1.2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81">
        <v>2</v>
      </c>
      <c r="CP30" s="67"/>
      <c r="CQ30" s="67"/>
      <c r="CR30" s="67"/>
      <c r="CS30" s="67">
        <f t="shared" si="29"/>
        <v>2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81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/>
      <c r="IL30" s="330"/>
      <c r="IM30" s="323">
        <f t="shared" si="77"/>
        <v>0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381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/>
      <c r="BX31" s="322"/>
      <c r="BY31" s="75"/>
      <c r="BZ31" s="86"/>
      <c r="CA31" s="67">
        <f t="shared" si="24"/>
        <v>0</v>
      </c>
      <c r="CB31" s="67">
        <f t="shared" si="25"/>
        <v>0</v>
      </c>
      <c r="CC31" s="380">
        <v>1.3</v>
      </c>
      <c r="CD31" s="71"/>
      <c r="CE31" s="88"/>
      <c r="CF31" s="88"/>
      <c r="CG31" s="67">
        <f t="shared" si="26"/>
        <v>1.3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81">
        <v>2</v>
      </c>
      <c r="CP31" s="67"/>
      <c r="CQ31" s="67"/>
      <c r="CR31" s="67"/>
      <c r="CS31" s="67">
        <f t="shared" si="29"/>
        <v>2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81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/>
      <c r="IL31" s="330"/>
      <c r="IM31" s="323">
        <f t="shared" si="77"/>
        <v>0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381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/>
      <c r="BX32" s="322"/>
      <c r="BY32" s="75"/>
      <c r="BZ32" s="86"/>
      <c r="CA32" s="67">
        <f t="shared" si="24"/>
        <v>0</v>
      </c>
      <c r="CB32" s="67">
        <f t="shared" si="25"/>
        <v>0</v>
      </c>
      <c r="CC32" s="380">
        <v>1.3</v>
      </c>
      <c r="CD32" s="71"/>
      <c r="CE32" s="88"/>
      <c r="CF32" s="88"/>
      <c r="CG32" s="67">
        <f t="shared" si="26"/>
        <v>1.3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81">
        <v>2</v>
      </c>
      <c r="CP32" s="67"/>
      <c r="CQ32" s="67"/>
      <c r="CR32" s="67"/>
      <c r="CS32" s="67">
        <f t="shared" si="29"/>
        <v>2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81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/>
      <c r="IL32" s="330"/>
      <c r="IM32" s="323">
        <f t="shared" si="77"/>
        <v>0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381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/>
      <c r="BX33" s="322"/>
      <c r="BY33" s="75"/>
      <c r="BZ33" s="86"/>
      <c r="CA33" s="67">
        <f t="shared" si="24"/>
        <v>0</v>
      </c>
      <c r="CB33" s="67">
        <f t="shared" si="25"/>
        <v>0</v>
      </c>
      <c r="CC33" s="380">
        <v>1.3</v>
      </c>
      <c r="CD33" s="71"/>
      <c r="CE33" s="88"/>
      <c r="CF33" s="88"/>
      <c r="CG33" s="67">
        <f t="shared" si="26"/>
        <v>1.3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81">
        <v>2</v>
      </c>
      <c r="CP33" s="67"/>
      <c r="CQ33" s="67"/>
      <c r="CR33" s="67"/>
      <c r="CS33" s="67">
        <f t="shared" si="29"/>
        <v>2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81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/>
      <c r="IL33" s="330"/>
      <c r="IM33" s="323">
        <f t="shared" si="77"/>
        <v>0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381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/>
      <c r="BX34" s="322"/>
      <c r="BY34" s="75"/>
      <c r="BZ34" s="86"/>
      <c r="CA34" s="67">
        <f t="shared" si="24"/>
        <v>0</v>
      </c>
      <c r="CB34" s="67">
        <f t="shared" si="25"/>
        <v>0</v>
      </c>
      <c r="CC34" s="380">
        <v>1.3</v>
      </c>
      <c r="CD34" s="71"/>
      <c r="CE34" s="88"/>
      <c r="CF34" s="88"/>
      <c r="CG34" s="67">
        <f t="shared" si="26"/>
        <v>1.3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81">
        <v>2</v>
      </c>
      <c r="CP34" s="67"/>
      <c r="CQ34" s="67"/>
      <c r="CR34" s="67"/>
      <c r="CS34" s="67">
        <f t="shared" si="29"/>
        <v>2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81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/>
      <c r="IL34" s="330"/>
      <c r="IM34" s="323">
        <f t="shared" si="77"/>
        <v>0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381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/>
      <c r="BX35" s="322"/>
      <c r="BY35" s="75"/>
      <c r="BZ35" s="86"/>
      <c r="CA35" s="67">
        <f t="shared" si="24"/>
        <v>0</v>
      </c>
      <c r="CB35" s="67">
        <f t="shared" si="25"/>
        <v>0</v>
      </c>
      <c r="CC35" s="380">
        <v>1.3</v>
      </c>
      <c r="CD35" s="71"/>
      <c r="CE35" s="88"/>
      <c r="CF35" s="88"/>
      <c r="CG35" s="67">
        <f t="shared" si="26"/>
        <v>1.3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81">
        <v>2</v>
      </c>
      <c r="CP35" s="67"/>
      <c r="CQ35" s="67"/>
      <c r="CR35" s="67"/>
      <c r="CS35" s="67">
        <f t="shared" si="29"/>
        <v>2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81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25.5</v>
      </c>
      <c r="HX35" s="329"/>
      <c r="HY35" s="329"/>
      <c r="HZ35" s="329"/>
      <c r="IA35" s="67">
        <f t="shared" si="72"/>
        <v>25.5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/>
      <c r="IL35" s="330"/>
      <c r="IM35" s="323">
        <f t="shared" si="77"/>
        <v>0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381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/>
      <c r="BX36" s="322"/>
      <c r="BY36" s="75"/>
      <c r="BZ36" s="86"/>
      <c r="CA36" s="67">
        <f t="shared" si="24"/>
        <v>0</v>
      </c>
      <c r="CB36" s="67">
        <f t="shared" si="25"/>
        <v>0</v>
      </c>
      <c r="CC36" s="380">
        <v>1.3</v>
      </c>
      <c r="CD36" s="71"/>
      <c r="CE36" s="88"/>
      <c r="CF36" s="88"/>
      <c r="CG36" s="67">
        <f t="shared" si="26"/>
        <v>1.3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81">
        <v>2</v>
      </c>
      <c r="CP36" s="67"/>
      <c r="CQ36" s="67"/>
      <c r="CR36" s="67"/>
      <c r="CS36" s="67">
        <f t="shared" si="29"/>
        <v>2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81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25.5</v>
      </c>
      <c r="HX36" s="329"/>
      <c r="HY36" s="329"/>
      <c r="HZ36" s="329"/>
      <c r="IA36" s="67">
        <f t="shared" si="72"/>
        <v>25.5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/>
      <c r="IL36" s="330"/>
      <c r="IM36" s="323">
        <f t="shared" si="77"/>
        <v>0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381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/>
      <c r="BX37" s="322"/>
      <c r="BY37" s="75"/>
      <c r="BZ37" s="86"/>
      <c r="CA37" s="67">
        <f t="shared" si="24"/>
        <v>0</v>
      </c>
      <c r="CB37" s="67">
        <f t="shared" si="25"/>
        <v>0</v>
      </c>
      <c r="CC37" s="380">
        <v>1.3</v>
      </c>
      <c r="CD37" s="71"/>
      <c r="CE37" s="88"/>
      <c r="CF37" s="88"/>
      <c r="CG37" s="67">
        <f t="shared" si="26"/>
        <v>1.3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81">
        <v>2</v>
      </c>
      <c r="CP37" s="67"/>
      <c r="CQ37" s="67"/>
      <c r="CR37" s="67"/>
      <c r="CS37" s="67">
        <f t="shared" si="29"/>
        <v>2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81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25.5</v>
      </c>
      <c r="HX37" s="329"/>
      <c r="HY37" s="329"/>
      <c r="HZ37" s="329"/>
      <c r="IA37" s="67">
        <f t="shared" si="72"/>
        <v>25.5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/>
      <c r="IL37" s="330"/>
      <c r="IM37" s="323">
        <f t="shared" si="77"/>
        <v>0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381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/>
      <c r="BX38" s="322"/>
      <c r="BY38" s="75"/>
      <c r="BZ38" s="86"/>
      <c r="CA38" s="67">
        <f t="shared" si="24"/>
        <v>0</v>
      </c>
      <c r="CB38" s="67">
        <f t="shared" si="25"/>
        <v>0</v>
      </c>
      <c r="CC38" s="380">
        <v>1.3</v>
      </c>
      <c r="CD38" s="71"/>
      <c r="CE38" s="88"/>
      <c r="CF38" s="88"/>
      <c r="CG38" s="67">
        <f t="shared" si="26"/>
        <v>1.3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81">
        <v>2</v>
      </c>
      <c r="CP38" s="67"/>
      <c r="CQ38" s="67"/>
      <c r="CR38" s="67"/>
      <c r="CS38" s="67">
        <f t="shared" si="29"/>
        <v>2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81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25.5</v>
      </c>
      <c r="HX38" s="329"/>
      <c r="HY38" s="329"/>
      <c r="HZ38" s="329"/>
      <c r="IA38" s="67">
        <f t="shared" si="72"/>
        <v>25.5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/>
      <c r="IL38" s="330"/>
      <c r="IM38" s="323">
        <f t="shared" si="77"/>
        <v>0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381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/>
      <c r="BX39" s="322"/>
      <c r="BY39" s="75"/>
      <c r="BZ39" s="86"/>
      <c r="CA39" s="67">
        <f t="shared" si="24"/>
        <v>0</v>
      </c>
      <c r="CB39" s="67">
        <f t="shared" si="25"/>
        <v>0</v>
      </c>
      <c r="CC39" s="380">
        <v>1.3</v>
      </c>
      <c r="CD39" s="71"/>
      <c r="CE39" s="88"/>
      <c r="CF39" s="88"/>
      <c r="CG39" s="67">
        <f t="shared" si="26"/>
        <v>1.3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81">
        <v>2</v>
      </c>
      <c r="CP39" s="67"/>
      <c r="CQ39" s="67"/>
      <c r="CR39" s="67"/>
      <c r="CS39" s="67">
        <f t="shared" si="29"/>
        <v>2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81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25.5</v>
      </c>
      <c r="HX39" s="329"/>
      <c r="HY39" s="329"/>
      <c r="HZ39" s="329"/>
      <c r="IA39" s="67">
        <f t="shared" si="72"/>
        <v>25.5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/>
      <c r="IL39" s="330"/>
      <c r="IM39" s="323">
        <f t="shared" si="77"/>
        <v>0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381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/>
      <c r="BX40" s="322"/>
      <c r="BY40" s="75"/>
      <c r="BZ40" s="86"/>
      <c r="CA40" s="67">
        <f t="shared" si="24"/>
        <v>0</v>
      </c>
      <c r="CB40" s="67">
        <f t="shared" si="25"/>
        <v>0</v>
      </c>
      <c r="CC40" s="380">
        <v>1.3</v>
      </c>
      <c r="CD40" s="71"/>
      <c r="CE40" s="88"/>
      <c r="CF40" s="88"/>
      <c r="CG40" s="67">
        <f t="shared" si="26"/>
        <v>1.3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81">
        <v>2</v>
      </c>
      <c r="CP40" s="67"/>
      <c r="CQ40" s="67"/>
      <c r="CR40" s="67"/>
      <c r="CS40" s="67">
        <f t="shared" si="29"/>
        <v>2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81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25.5</v>
      </c>
      <c r="HX40" s="329"/>
      <c r="HY40" s="329"/>
      <c r="HZ40" s="329"/>
      <c r="IA40" s="67">
        <f t="shared" si="72"/>
        <v>25.5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/>
      <c r="IL40" s="330"/>
      <c r="IM40" s="323">
        <f t="shared" si="77"/>
        <v>0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381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/>
      <c r="BX41" s="322"/>
      <c r="BY41" s="75"/>
      <c r="BZ41" s="86"/>
      <c r="CA41" s="67">
        <f t="shared" si="24"/>
        <v>0</v>
      </c>
      <c r="CB41" s="67">
        <f t="shared" si="25"/>
        <v>0</v>
      </c>
      <c r="CC41" s="380">
        <v>1.3</v>
      </c>
      <c r="CD41" s="71"/>
      <c r="CE41" s="88"/>
      <c r="CF41" s="88"/>
      <c r="CG41" s="67">
        <f t="shared" si="26"/>
        <v>1.3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81">
        <v>2</v>
      </c>
      <c r="CP41" s="67"/>
      <c r="CQ41" s="67"/>
      <c r="CR41" s="67"/>
      <c r="CS41" s="67">
        <f t="shared" si="29"/>
        <v>2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81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0</v>
      </c>
      <c r="HX41" s="329"/>
      <c r="HY41" s="329"/>
      <c r="HZ41" s="329"/>
      <c r="IA41" s="67">
        <f t="shared" si="72"/>
        <v>0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/>
      <c r="IL41" s="330"/>
      <c r="IM41" s="323">
        <f t="shared" si="77"/>
        <v>0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381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/>
      <c r="BX42" s="322"/>
      <c r="BY42" s="75"/>
      <c r="BZ42" s="86"/>
      <c r="CA42" s="67">
        <f t="shared" si="24"/>
        <v>0</v>
      </c>
      <c r="CB42" s="67">
        <f t="shared" si="25"/>
        <v>0</v>
      </c>
      <c r="CC42" s="380">
        <v>1.3</v>
      </c>
      <c r="CD42" s="71"/>
      <c r="CE42" s="88"/>
      <c r="CF42" s="88"/>
      <c r="CG42" s="67">
        <f t="shared" si="26"/>
        <v>1.3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81">
        <v>2</v>
      </c>
      <c r="CP42" s="67"/>
      <c r="CQ42" s="67"/>
      <c r="CR42" s="67"/>
      <c r="CS42" s="67">
        <f t="shared" si="29"/>
        <v>2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81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0</v>
      </c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/>
      <c r="IL42" s="330"/>
      <c r="IM42" s="323">
        <f t="shared" si="77"/>
        <v>0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381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/>
      <c r="BX43" s="322"/>
      <c r="BY43" s="75"/>
      <c r="BZ43" s="86"/>
      <c r="CA43" s="67">
        <f t="shared" si="24"/>
        <v>0</v>
      </c>
      <c r="CB43" s="67">
        <f t="shared" si="25"/>
        <v>0</v>
      </c>
      <c r="CC43" s="380">
        <v>1.3</v>
      </c>
      <c r="CD43" s="71"/>
      <c r="CE43" s="88"/>
      <c r="CF43" s="88"/>
      <c r="CG43" s="67">
        <f t="shared" si="26"/>
        <v>1.3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81">
        <v>1</v>
      </c>
      <c r="CP43" s="67"/>
      <c r="CQ43" s="67"/>
      <c r="CR43" s="67"/>
      <c r="CS43" s="67">
        <f t="shared" si="29"/>
        <v>1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81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/>
      <c r="IL43" s="330"/>
      <c r="IM43" s="323">
        <f t="shared" si="77"/>
        <v>0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381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/>
      <c r="BX44" s="322"/>
      <c r="BY44" s="75"/>
      <c r="BZ44" s="86"/>
      <c r="CA44" s="67">
        <f t="shared" si="24"/>
        <v>0</v>
      </c>
      <c r="CB44" s="67">
        <f t="shared" si="25"/>
        <v>0</v>
      </c>
      <c r="CC44" s="380">
        <v>1.3</v>
      </c>
      <c r="CD44" s="71"/>
      <c r="CE44" s="88"/>
      <c r="CF44" s="88"/>
      <c r="CG44" s="67">
        <f t="shared" si="26"/>
        <v>1.3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81">
        <v>1</v>
      </c>
      <c r="CP44" s="67"/>
      <c r="CQ44" s="67"/>
      <c r="CR44" s="67"/>
      <c r="CS44" s="67">
        <f t="shared" ref="CS44:CS75" si="91">CO44+CQ44</f>
        <v>1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81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/>
      <c r="IL44" s="330"/>
      <c r="IM44" s="323">
        <f t="shared" si="77"/>
        <v>0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381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/>
      <c r="BX45" s="322"/>
      <c r="BY45" s="75"/>
      <c r="BZ45" s="86"/>
      <c r="CA45" s="67">
        <f t="shared" si="24"/>
        <v>0</v>
      </c>
      <c r="CB45" s="67">
        <f t="shared" si="25"/>
        <v>0</v>
      </c>
      <c r="CC45" s="380">
        <v>1.3</v>
      </c>
      <c r="CD45" s="71"/>
      <c r="CE45" s="88"/>
      <c r="CF45" s="88"/>
      <c r="CG45" s="67">
        <f t="shared" si="26"/>
        <v>1.3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81">
        <v>1</v>
      </c>
      <c r="CP45" s="67"/>
      <c r="CQ45" s="67"/>
      <c r="CR45" s="67"/>
      <c r="CS45" s="67">
        <f t="shared" si="91"/>
        <v>1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81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/>
      <c r="IL45" s="330"/>
      <c r="IM45" s="323">
        <f t="shared" si="77"/>
        <v>0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381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/>
      <c r="BX46" s="322"/>
      <c r="BY46" s="75"/>
      <c r="BZ46" s="86"/>
      <c r="CA46" s="67">
        <f t="shared" si="24"/>
        <v>0</v>
      </c>
      <c r="CB46" s="67">
        <f t="shared" si="25"/>
        <v>0</v>
      </c>
      <c r="CC46" s="380">
        <v>1.3</v>
      </c>
      <c r="CD46" s="71"/>
      <c r="CE46" s="88"/>
      <c r="CF46" s="88"/>
      <c r="CG46" s="67">
        <f t="shared" si="26"/>
        <v>1.3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81">
        <v>1</v>
      </c>
      <c r="CP46" s="67"/>
      <c r="CQ46" s="67"/>
      <c r="CR46" s="67"/>
      <c r="CS46" s="67">
        <f t="shared" si="91"/>
        <v>1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81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/>
      <c r="IL46" s="330"/>
      <c r="IM46" s="323">
        <f t="shared" si="77"/>
        <v>0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381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/>
      <c r="BX47" s="322"/>
      <c r="BY47" s="75"/>
      <c r="BZ47" s="86"/>
      <c r="CA47" s="67">
        <f t="shared" si="24"/>
        <v>0</v>
      </c>
      <c r="CB47" s="67">
        <f t="shared" si="25"/>
        <v>0</v>
      </c>
      <c r="CC47" s="380">
        <v>1.3</v>
      </c>
      <c r="CD47" s="71"/>
      <c r="CE47" s="88"/>
      <c r="CF47" s="88"/>
      <c r="CG47" s="67">
        <f t="shared" si="26"/>
        <v>1.3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81">
        <v>1</v>
      </c>
      <c r="CP47" s="67"/>
      <c r="CQ47" s="67"/>
      <c r="CR47" s="67"/>
      <c r="CS47" s="67">
        <f t="shared" si="91"/>
        <v>1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81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/>
      <c r="IL47" s="330"/>
      <c r="IM47" s="323">
        <f t="shared" si="77"/>
        <v>0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381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/>
      <c r="BX48" s="322"/>
      <c r="BY48" s="75"/>
      <c r="BZ48" s="86"/>
      <c r="CA48" s="67">
        <f t="shared" si="24"/>
        <v>0</v>
      </c>
      <c r="CB48" s="67">
        <f t="shared" si="25"/>
        <v>0</v>
      </c>
      <c r="CC48" s="380">
        <v>1.3</v>
      </c>
      <c r="CD48" s="71"/>
      <c r="CE48" s="88"/>
      <c r="CF48" s="88"/>
      <c r="CG48" s="67">
        <f t="shared" si="26"/>
        <v>1.3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81">
        <v>1</v>
      </c>
      <c r="CP48" s="67"/>
      <c r="CQ48" s="67"/>
      <c r="CR48" s="67"/>
      <c r="CS48" s="67">
        <f t="shared" si="91"/>
        <v>1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81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/>
      <c r="IL48" s="330"/>
      <c r="IM48" s="323">
        <f t="shared" si="77"/>
        <v>0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381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/>
      <c r="BX49" s="322"/>
      <c r="BY49" s="75"/>
      <c r="BZ49" s="86"/>
      <c r="CA49" s="67">
        <f t="shared" si="24"/>
        <v>0</v>
      </c>
      <c r="CB49" s="67">
        <f t="shared" si="25"/>
        <v>0</v>
      </c>
      <c r="CC49" s="380">
        <v>1.3</v>
      </c>
      <c r="CD49" s="71"/>
      <c r="CE49" s="88"/>
      <c r="CF49" s="88"/>
      <c r="CG49" s="67">
        <f t="shared" si="26"/>
        <v>1.3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81">
        <v>1</v>
      </c>
      <c r="CP49" s="67"/>
      <c r="CQ49" s="67"/>
      <c r="CR49" s="67"/>
      <c r="CS49" s="67">
        <f t="shared" si="91"/>
        <v>1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81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/>
      <c r="IL49" s="330"/>
      <c r="IM49" s="323">
        <f t="shared" si="77"/>
        <v>0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381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/>
      <c r="BX50" s="322"/>
      <c r="BY50" s="75"/>
      <c r="BZ50" s="86"/>
      <c r="CA50" s="67">
        <f t="shared" si="24"/>
        <v>0</v>
      </c>
      <c r="CB50" s="67">
        <f t="shared" si="25"/>
        <v>0</v>
      </c>
      <c r="CC50" s="380">
        <v>1.3</v>
      </c>
      <c r="CD50" s="71"/>
      <c r="CE50" s="88"/>
      <c r="CF50" s="88"/>
      <c r="CG50" s="67">
        <f t="shared" si="26"/>
        <v>1.3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81">
        <v>1</v>
      </c>
      <c r="CP50" s="67"/>
      <c r="CQ50" s="67"/>
      <c r="CR50" s="67"/>
      <c r="CS50" s="67">
        <f t="shared" si="91"/>
        <v>1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81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/>
      <c r="IL50" s="330"/>
      <c r="IM50" s="323">
        <f t="shared" si="77"/>
        <v>0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381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/>
      <c r="BX51" s="322"/>
      <c r="BY51" s="75"/>
      <c r="BZ51" s="86"/>
      <c r="CA51" s="67">
        <f t="shared" si="24"/>
        <v>0</v>
      </c>
      <c r="CB51" s="67">
        <f t="shared" si="25"/>
        <v>0</v>
      </c>
      <c r="CC51" s="380">
        <v>1.3</v>
      </c>
      <c r="CD51" s="71"/>
      <c r="CE51" s="88"/>
      <c r="CF51" s="88"/>
      <c r="CG51" s="67">
        <f t="shared" si="26"/>
        <v>1.3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81">
        <v>1</v>
      </c>
      <c r="CP51" s="67"/>
      <c r="CQ51" s="67"/>
      <c r="CR51" s="67"/>
      <c r="CS51" s="67">
        <f t="shared" si="91"/>
        <v>1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81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/>
      <c r="IL51" s="330"/>
      <c r="IM51" s="323">
        <f t="shared" si="77"/>
        <v>0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381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/>
      <c r="BX52" s="322"/>
      <c r="BY52" s="75"/>
      <c r="BZ52" s="86"/>
      <c r="CA52" s="67">
        <f t="shared" si="24"/>
        <v>0</v>
      </c>
      <c r="CB52" s="67">
        <f t="shared" si="25"/>
        <v>0</v>
      </c>
      <c r="CC52" s="380">
        <v>1.3</v>
      </c>
      <c r="CD52" s="71"/>
      <c r="CE52" s="88"/>
      <c r="CF52" s="88"/>
      <c r="CG52" s="67">
        <f t="shared" si="26"/>
        <v>1.3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81">
        <v>1</v>
      </c>
      <c r="CP52" s="67"/>
      <c r="CQ52" s="67"/>
      <c r="CR52" s="67"/>
      <c r="CS52" s="67">
        <f t="shared" si="91"/>
        <v>1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81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/>
      <c r="IL52" s="330"/>
      <c r="IM52" s="323">
        <f t="shared" si="77"/>
        <v>0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381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/>
      <c r="BX53" s="322"/>
      <c r="BY53" s="75"/>
      <c r="BZ53" s="86"/>
      <c r="CA53" s="67">
        <f t="shared" si="24"/>
        <v>0</v>
      </c>
      <c r="CB53" s="67">
        <f t="shared" si="25"/>
        <v>0</v>
      </c>
      <c r="CC53" s="380">
        <v>1.3</v>
      </c>
      <c r="CD53" s="71"/>
      <c r="CE53" s="88"/>
      <c r="CF53" s="88"/>
      <c r="CG53" s="67">
        <f t="shared" si="26"/>
        <v>1.3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81">
        <v>1</v>
      </c>
      <c r="CP53" s="67"/>
      <c r="CQ53" s="67"/>
      <c r="CR53" s="67"/>
      <c r="CS53" s="67">
        <f t="shared" si="91"/>
        <v>1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81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/>
      <c r="IL53" s="330"/>
      <c r="IM53" s="323">
        <f t="shared" si="77"/>
        <v>0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381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/>
      <c r="BX54" s="322"/>
      <c r="BY54" s="75"/>
      <c r="BZ54" s="86"/>
      <c r="CA54" s="67">
        <f t="shared" si="24"/>
        <v>0</v>
      </c>
      <c r="CB54" s="67">
        <f t="shared" si="25"/>
        <v>0</v>
      </c>
      <c r="CC54" s="380">
        <v>1.3</v>
      </c>
      <c r="CD54" s="71"/>
      <c r="CE54" s="88"/>
      <c r="CF54" s="88"/>
      <c r="CG54" s="67">
        <f t="shared" si="26"/>
        <v>1.3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81">
        <v>1</v>
      </c>
      <c r="CP54" s="67"/>
      <c r="CQ54" s="67"/>
      <c r="CR54" s="67"/>
      <c r="CS54" s="67">
        <f t="shared" si="91"/>
        <v>1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81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/>
      <c r="IL54" s="330"/>
      <c r="IM54" s="323">
        <f t="shared" si="77"/>
        <v>0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381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/>
      <c r="BX55" s="322"/>
      <c r="BY55" s="75"/>
      <c r="BZ55" s="86"/>
      <c r="CA55" s="67">
        <f t="shared" si="24"/>
        <v>0</v>
      </c>
      <c r="CB55" s="67">
        <f t="shared" si="25"/>
        <v>0</v>
      </c>
      <c r="CC55" s="380">
        <v>1.3</v>
      </c>
      <c r="CD55" s="71"/>
      <c r="CE55" s="88"/>
      <c r="CF55" s="88"/>
      <c r="CG55" s="67">
        <f t="shared" si="26"/>
        <v>1.3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81">
        <v>1</v>
      </c>
      <c r="CP55" s="67"/>
      <c r="CQ55" s="67"/>
      <c r="CR55" s="67"/>
      <c r="CS55" s="67">
        <f t="shared" si="91"/>
        <v>1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81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/>
      <c r="IL55" s="330"/>
      <c r="IM55" s="323">
        <f t="shared" si="77"/>
        <v>0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381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/>
      <c r="BX56" s="322"/>
      <c r="BY56" s="75"/>
      <c r="BZ56" s="86"/>
      <c r="CA56" s="67">
        <f t="shared" si="24"/>
        <v>0</v>
      </c>
      <c r="CB56" s="67">
        <f t="shared" si="25"/>
        <v>0</v>
      </c>
      <c r="CC56" s="380">
        <v>1.3</v>
      </c>
      <c r="CD56" s="71"/>
      <c r="CE56" s="88"/>
      <c r="CF56" s="88"/>
      <c r="CG56" s="67">
        <f t="shared" si="26"/>
        <v>1.3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81">
        <v>1</v>
      </c>
      <c r="CP56" s="67"/>
      <c r="CQ56" s="67"/>
      <c r="CR56" s="67"/>
      <c r="CS56" s="67">
        <f t="shared" si="91"/>
        <v>1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81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/>
      <c r="IL56" s="330"/>
      <c r="IM56" s="323">
        <f t="shared" si="77"/>
        <v>0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381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/>
      <c r="BX57" s="322"/>
      <c r="BY57" s="75"/>
      <c r="BZ57" s="86"/>
      <c r="CA57" s="67">
        <f t="shared" si="24"/>
        <v>0</v>
      </c>
      <c r="CB57" s="67">
        <f t="shared" si="25"/>
        <v>0</v>
      </c>
      <c r="CC57" s="380">
        <v>1.3</v>
      </c>
      <c r="CD57" s="71"/>
      <c r="CE57" s="88"/>
      <c r="CF57" s="88"/>
      <c r="CG57" s="67">
        <f t="shared" si="26"/>
        <v>1.3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81">
        <v>1</v>
      </c>
      <c r="CP57" s="67"/>
      <c r="CQ57" s="67"/>
      <c r="CR57" s="67"/>
      <c r="CS57" s="67">
        <f t="shared" si="91"/>
        <v>1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81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/>
      <c r="IL57" s="330"/>
      <c r="IM57" s="323">
        <f t="shared" si="77"/>
        <v>0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381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/>
      <c r="BX58" s="322"/>
      <c r="BY58" s="75"/>
      <c r="BZ58" s="86"/>
      <c r="CA58" s="67">
        <f t="shared" si="24"/>
        <v>0</v>
      </c>
      <c r="CB58" s="67">
        <f t="shared" si="25"/>
        <v>0</v>
      </c>
      <c r="CC58" s="380">
        <v>1.3</v>
      </c>
      <c r="CD58" s="71"/>
      <c r="CE58" s="88"/>
      <c r="CF58" s="88"/>
      <c r="CG58" s="67">
        <f t="shared" si="26"/>
        <v>1.3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81">
        <v>1</v>
      </c>
      <c r="CP58" s="67"/>
      <c r="CQ58" s="67"/>
      <c r="CR58" s="67"/>
      <c r="CS58" s="67">
        <f t="shared" si="91"/>
        <v>1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81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/>
      <c r="IL58" s="330"/>
      <c r="IM58" s="323">
        <f t="shared" si="77"/>
        <v>0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381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/>
      <c r="BX59" s="322"/>
      <c r="BY59" s="75"/>
      <c r="BZ59" s="86"/>
      <c r="CA59" s="67">
        <f t="shared" si="24"/>
        <v>0</v>
      </c>
      <c r="CB59" s="67">
        <f t="shared" si="25"/>
        <v>0</v>
      </c>
      <c r="CC59" s="380">
        <v>1.3</v>
      </c>
      <c r="CD59" s="71"/>
      <c r="CE59" s="88"/>
      <c r="CF59" s="88"/>
      <c r="CG59" s="67">
        <f t="shared" si="26"/>
        <v>1.3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81">
        <v>1</v>
      </c>
      <c r="CP59" s="67"/>
      <c r="CQ59" s="67"/>
      <c r="CR59" s="67"/>
      <c r="CS59" s="67">
        <f t="shared" si="91"/>
        <v>1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81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/>
      <c r="IL59" s="330"/>
      <c r="IM59" s="323">
        <f t="shared" si="77"/>
        <v>0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381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/>
      <c r="BX60" s="322"/>
      <c r="BY60" s="75"/>
      <c r="BZ60" s="86"/>
      <c r="CA60" s="67">
        <f t="shared" si="24"/>
        <v>0</v>
      </c>
      <c r="CB60" s="67">
        <f t="shared" si="25"/>
        <v>0</v>
      </c>
      <c r="CC60" s="380">
        <v>1.3</v>
      </c>
      <c r="CD60" s="71"/>
      <c r="CE60" s="88"/>
      <c r="CF60" s="88"/>
      <c r="CG60" s="67">
        <f t="shared" si="26"/>
        <v>1.3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81">
        <v>1</v>
      </c>
      <c r="CP60" s="67"/>
      <c r="CQ60" s="67"/>
      <c r="CR60" s="67"/>
      <c r="CS60" s="67">
        <f t="shared" si="91"/>
        <v>1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81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/>
      <c r="IL60" s="330"/>
      <c r="IM60" s="323">
        <f t="shared" si="77"/>
        <v>0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381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/>
      <c r="BX61" s="322"/>
      <c r="BY61" s="75"/>
      <c r="BZ61" s="86"/>
      <c r="CA61" s="67">
        <f t="shared" si="24"/>
        <v>0</v>
      </c>
      <c r="CB61" s="67">
        <f t="shared" si="25"/>
        <v>0</v>
      </c>
      <c r="CC61" s="380">
        <v>1.3</v>
      </c>
      <c r="CD61" s="71"/>
      <c r="CE61" s="88"/>
      <c r="CF61" s="88"/>
      <c r="CG61" s="67">
        <f t="shared" si="26"/>
        <v>1.3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81">
        <v>1</v>
      </c>
      <c r="CP61" s="67"/>
      <c r="CQ61" s="67"/>
      <c r="CR61" s="67"/>
      <c r="CS61" s="67">
        <f t="shared" si="91"/>
        <v>1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81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/>
      <c r="IL61" s="330"/>
      <c r="IM61" s="323">
        <f t="shared" si="77"/>
        <v>0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381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/>
      <c r="BX62" s="322"/>
      <c r="BY62" s="75"/>
      <c r="BZ62" s="86"/>
      <c r="CA62" s="67">
        <f t="shared" si="24"/>
        <v>0</v>
      </c>
      <c r="CB62" s="67">
        <f t="shared" si="25"/>
        <v>0</v>
      </c>
      <c r="CC62" s="380">
        <v>1.3</v>
      </c>
      <c r="CD62" s="71"/>
      <c r="CE62" s="88"/>
      <c r="CF62" s="88"/>
      <c r="CG62" s="67">
        <f t="shared" si="26"/>
        <v>1.3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81">
        <v>1</v>
      </c>
      <c r="CP62" s="67"/>
      <c r="CQ62" s="67"/>
      <c r="CR62" s="67"/>
      <c r="CS62" s="67">
        <f t="shared" si="91"/>
        <v>1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81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/>
      <c r="IL62" s="330"/>
      <c r="IM62" s="323">
        <f t="shared" si="77"/>
        <v>0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381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/>
      <c r="BX63" s="322"/>
      <c r="BY63" s="75"/>
      <c r="BZ63" s="86"/>
      <c r="CA63" s="67">
        <f t="shared" si="24"/>
        <v>0</v>
      </c>
      <c r="CB63" s="67">
        <f t="shared" si="25"/>
        <v>0</v>
      </c>
      <c r="CC63" s="380">
        <v>1.3</v>
      </c>
      <c r="CD63" s="71"/>
      <c r="CE63" s="88"/>
      <c r="CF63" s="88"/>
      <c r="CG63" s="67">
        <f t="shared" si="26"/>
        <v>1.3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81">
        <v>1</v>
      </c>
      <c r="CP63" s="67"/>
      <c r="CQ63" s="67"/>
      <c r="CR63" s="67"/>
      <c r="CS63" s="67">
        <f t="shared" si="91"/>
        <v>1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81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/>
      <c r="IL63" s="330"/>
      <c r="IM63" s="323">
        <f t="shared" si="77"/>
        <v>0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381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/>
      <c r="BX64" s="322"/>
      <c r="BY64" s="75"/>
      <c r="BZ64" s="86"/>
      <c r="CA64" s="67">
        <f t="shared" si="24"/>
        <v>0</v>
      </c>
      <c r="CB64" s="67">
        <f t="shared" si="25"/>
        <v>0</v>
      </c>
      <c r="CC64" s="380">
        <v>1.3</v>
      </c>
      <c r="CD64" s="71"/>
      <c r="CE64" s="88"/>
      <c r="CF64" s="88"/>
      <c r="CG64" s="67">
        <f t="shared" si="26"/>
        <v>1.3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81">
        <v>1</v>
      </c>
      <c r="CP64" s="67"/>
      <c r="CQ64" s="67"/>
      <c r="CR64" s="67"/>
      <c r="CS64" s="67">
        <f t="shared" si="91"/>
        <v>1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81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/>
      <c r="IL64" s="330"/>
      <c r="IM64" s="323">
        <f t="shared" si="77"/>
        <v>0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381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/>
      <c r="BX65" s="322"/>
      <c r="BY65" s="75"/>
      <c r="BZ65" s="86"/>
      <c r="CA65" s="67">
        <f t="shared" si="24"/>
        <v>0</v>
      </c>
      <c r="CB65" s="67">
        <f t="shared" si="25"/>
        <v>0</v>
      </c>
      <c r="CC65" s="380">
        <v>1.3</v>
      </c>
      <c r="CD65" s="71"/>
      <c r="CE65" s="88"/>
      <c r="CF65" s="88"/>
      <c r="CG65" s="67">
        <f t="shared" si="26"/>
        <v>1.3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81">
        <v>1</v>
      </c>
      <c r="CP65" s="67"/>
      <c r="CQ65" s="67"/>
      <c r="CR65" s="67"/>
      <c r="CS65" s="67">
        <f t="shared" si="91"/>
        <v>1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81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/>
      <c r="IL65" s="330"/>
      <c r="IM65" s="323">
        <f t="shared" si="77"/>
        <v>0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381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/>
      <c r="BX66" s="322"/>
      <c r="BY66" s="75"/>
      <c r="BZ66" s="86"/>
      <c r="CA66" s="67">
        <f t="shared" si="24"/>
        <v>0</v>
      </c>
      <c r="CB66" s="67">
        <f t="shared" si="25"/>
        <v>0</v>
      </c>
      <c r="CC66" s="380">
        <v>1.3</v>
      </c>
      <c r="CD66" s="71"/>
      <c r="CE66" s="88"/>
      <c r="CF66" s="88"/>
      <c r="CG66" s="67">
        <f t="shared" si="26"/>
        <v>1.3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81">
        <v>1</v>
      </c>
      <c r="CP66" s="67"/>
      <c r="CQ66" s="67"/>
      <c r="CR66" s="67"/>
      <c r="CS66" s="67">
        <f t="shared" si="91"/>
        <v>1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81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/>
      <c r="IL66" s="330"/>
      <c r="IM66" s="323">
        <f t="shared" si="77"/>
        <v>0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381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/>
      <c r="BX67" s="322"/>
      <c r="BY67" s="75"/>
      <c r="BZ67" s="86"/>
      <c r="CA67" s="67">
        <f t="shared" si="24"/>
        <v>0</v>
      </c>
      <c r="CB67" s="67">
        <f t="shared" si="25"/>
        <v>0</v>
      </c>
      <c r="CC67" s="380">
        <v>1.3</v>
      </c>
      <c r="CD67" s="71"/>
      <c r="CE67" s="88"/>
      <c r="CF67" s="88"/>
      <c r="CG67" s="67">
        <f t="shared" si="26"/>
        <v>1.3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81">
        <v>1</v>
      </c>
      <c r="CP67" s="67"/>
      <c r="CQ67" s="67"/>
      <c r="CR67" s="67"/>
      <c r="CS67" s="67">
        <f t="shared" si="91"/>
        <v>1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81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/>
      <c r="IL67" s="330"/>
      <c r="IM67" s="323">
        <f t="shared" si="77"/>
        <v>0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381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/>
      <c r="BX68" s="322"/>
      <c r="BY68" s="75"/>
      <c r="BZ68" s="86"/>
      <c r="CA68" s="67">
        <f t="shared" si="24"/>
        <v>0</v>
      </c>
      <c r="CB68" s="67">
        <f t="shared" si="25"/>
        <v>0</v>
      </c>
      <c r="CC68" s="380">
        <v>1.3</v>
      </c>
      <c r="CD68" s="71"/>
      <c r="CE68" s="88"/>
      <c r="CF68" s="88"/>
      <c r="CG68" s="67">
        <f t="shared" si="26"/>
        <v>1.3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81">
        <v>1</v>
      </c>
      <c r="CP68" s="67"/>
      <c r="CQ68" s="67"/>
      <c r="CR68" s="67"/>
      <c r="CS68" s="67">
        <f t="shared" si="91"/>
        <v>1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81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/>
      <c r="IL68" s="330"/>
      <c r="IM68" s="323">
        <f t="shared" si="77"/>
        <v>0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381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/>
      <c r="BX69" s="322"/>
      <c r="BY69" s="75"/>
      <c r="BZ69" s="86"/>
      <c r="CA69" s="67">
        <f t="shared" si="24"/>
        <v>0</v>
      </c>
      <c r="CB69" s="67">
        <f t="shared" si="25"/>
        <v>0</v>
      </c>
      <c r="CC69" s="380">
        <v>1.3</v>
      </c>
      <c r="CD69" s="71"/>
      <c r="CE69" s="88"/>
      <c r="CF69" s="88"/>
      <c r="CG69" s="67">
        <f t="shared" si="26"/>
        <v>1.3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81">
        <v>1</v>
      </c>
      <c r="CP69" s="67"/>
      <c r="CQ69" s="67"/>
      <c r="CR69" s="67"/>
      <c r="CS69" s="67">
        <f t="shared" si="91"/>
        <v>1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81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/>
      <c r="IL69" s="330"/>
      <c r="IM69" s="323">
        <f t="shared" si="77"/>
        <v>0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381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/>
      <c r="BX70" s="322"/>
      <c r="BY70" s="75"/>
      <c r="BZ70" s="86"/>
      <c r="CA70" s="67">
        <f t="shared" si="24"/>
        <v>0</v>
      </c>
      <c r="CB70" s="67">
        <f t="shared" si="25"/>
        <v>0</v>
      </c>
      <c r="CC70" s="380">
        <v>1.3</v>
      </c>
      <c r="CD70" s="71"/>
      <c r="CE70" s="88"/>
      <c r="CF70" s="88"/>
      <c r="CG70" s="67">
        <f t="shared" si="26"/>
        <v>1.3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81">
        <v>1</v>
      </c>
      <c r="CP70" s="67"/>
      <c r="CQ70" s="67"/>
      <c r="CR70" s="67"/>
      <c r="CS70" s="67">
        <f t="shared" si="91"/>
        <v>1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81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/>
      <c r="IL70" s="330"/>
      <c r="IM70" s="323">
        <f t="shared" si="77"/>
        <v>0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381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/>
      <c r="BX71" s="322"/>
      <c r="BY71" s="75"/>
      <c r="BZ71" s="86"/>
      <c r="CA71" s="67">
        <f t="shared" si="24"/>
        <v>0</v>
      </c>
      <c r="CB71" s="67">
        <f t="shared" si="25"/>
        <v>0</v>
      </c>
      <c r="CC71" s="380">
        <v>1.3</v>
      </c>
      <c r="CD71" s="71"/>
      <c r="CE71" s="88"/>
      <c r="CF71" s="88"/>
      <c r="CG71" s="67">
        <f t="shared" si="26"/>
        <v>1.3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81">
        <v>2</v>
      </c>
      <c r="CP71" s="67"/>
      <c r="CQ71" s="67"/>
      <c r="CR71" s="67"/>
      <c r="CS71" s="67">
        <f t="shared" si="91"/>
        <v>2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81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/>
      <c r="IL71" s="330"/>
      <c r="IM71" s="323">
        <f t="shared" si="77"/>
        <v>0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381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/>
      <c r="BX72" s="322"/>
      <c r="BY72" s="75"/>
      <c r="BZ72" s="86"/>
      <c r="CA72" s="67">
        <f t="shared" si="24"/>
        <v>0</v>
      </c>
      <c r="CB72" s="67">
        <f t="shared" si="25"/>
        <v>0</v>
      </c>
      <c r="CC72" s="380">
        <v>1.3</v>
      </c>
      <c r="CD72" s="71"/>
      <c r="CE72" s="88"/>
      <c r="CF72" s="88"/>
      <c r="CG72" s="67">
        <f t="shared" si="26"/>
        <v>1.3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81">
        <v>2</v>
      </c>
      <c r="CP72" s="67"/>
      <c r="CQ72" s="67"/>
      <c r="CR72" s="67"/>
      <c r="CS72" s="67">
        <f t="shared" si="91"/>
        <v>2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81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/>
      <c r="IL72" s="330"/>
      <c r="IM72" s="323">
        <f t="shared" si="77"/>
        <v>0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381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/>
      <c r="BX73" s="322"/>
      <c r="BY73" s="75"/>
      <c r="BZ73" s="86"/>
      <c r="CA73" s="67">
        <f t="shared" si="24"/>
        <v>0</v>
      </c>
      <c r="CB73" s="67">
        <f t="shared" si="25"/>
        <v>0</v>
      </c>
      <c r="CC73" s="380">
        <v>1.3</v>
      </c>
      <c r="CD73" s="71"/>
      <c r="CE73" s="88"/>
      <c r="CF73" s="88"/>
      <c r="CG73" s="67">
        <f t="shared" si="26"/>
        <v>1.3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81">
        <v>2</v>
      </c>
      <c r="CP73" s="67"/>
      <c r="CQ73" s="67"/>
      <c r="CR73" s="67"/>
      <c r="CS73" s="67">
        <f t="shared" si="91"/>
        <v>2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81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/>
      <c r="IL73" s="330"/>
      <c r="IM73" s="323">
        <f t="shared" si="77"/>
        <v>0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381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/>
      <c r="BX74" s="322"/>
      <c r="BY74" s="75"/>
      <c r="BZ74" s="86"/>
      <c r="CA74" s="67">
        <f t="shared" si="24"/>
        <v>0</v>
      </c>
      <c r="CB74" s="67">
        <f t="shared" si="25"/>
        <v>0</v>
      </c>
      <c r="CC74" s="380">
        <v>1.3</v>
      </c>
      <c r="CD74" s="71"/>
      <c r="CE74" s="88"/>
      <c r="CF74" s="88"/>
      <c r="CG74" s="67">
        <f t="shared" si="26"/>
        <v>1.3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81">
        <v>2</v>
      </c>
      <c r="CP74" s="67"/>
      <c r="CQ74" s="67"/>
      <c r="CR74" s="67"/>
      <c r="CS74" s="67">
        <f t="shared" si="91"/>
        <v>2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81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0</v>
      </c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/>
      <c r="IL74" s="330"/>
      <c r="IM74" s="323">
        <f t="shared" si="77"/>
        <v>0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381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/>
      <c r="BX75" s="322"/>
      <c r="BY75" s="75"/>
      <c r="BZ75" s="86"/>
      <c r="CA75" s="67">
        <f t="shared" si="24"/>
        <v>0</v>
      </c>
      <c r="CB75" s="67">
        <f t="shared" si="25"/>
        <v>0</v>
      </c>
      <c r="CC75" s="380">
        <v>1.3</v>
      </c>
      <c r="CD75" s="71"/>
      <c r="CE75" s="88"/>
      <c r="CF75" s="88"/>
      <c r="CG75" s="67">
        <f t="shared" si="26"/>
        <v>1.3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81">
        <v>2</v>
      </c>
      <c r="CP75" s="67"/>
      <c r="CQ75" s="67"/>
      <c r="CR75" s="67"/>
      <c r="CS75" s="67">
        <f t="shared" si="91"/>
        <v>2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81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0</v>
      </c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/>
      <c r="IL75" s="330"/>
      <c r="IM75" s="323">
        <f t="shared" si="77"/>
        <v>0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381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/>
      <c r="BX76" s="322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80">
        <v>1.3</v>
      </c>
      <c r="CD76" s="71"/>
      <c r="CE76" s="88"/>
      <c r="CF76" s="88"/>
      <c r="CG76" s="67">
        <f t="shared" ref="CG76:CG106" si="120">CC76+CE76</f>
        <v>1.3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81">
        <v>2</v>
      </c>
      <c r="CP76" s="67"/>
      <c r="CQ76" s="67"/>
      <c r="CR76" s="67"/>
      <c r="CS76" s="67">
        <f t="shared" ref="CS76:CS106" si="124">CO76+CQ76</f>
        <v>2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81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0</v>
      </c>
      <c r="HX76" s="329"/>
      <c r="HY76" s="329"/>
      <c r="HZ76" s="329"/>
      <c r="IA76" s="67">
        <f t="shared" ref="IA76:IA106" si="167">HW76</f>
        <v>0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/>
      <c r="IL76" s="330"/>
      <c r="IM76" s="323">
        <f t="shared" ref="IM76:IM106" si="172">IK76</f>
        <v>0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381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/>
      <c r="BX77" s="322"/>
      <c r="BY77" s="75"/>
      <c r="BZ77" s="86"/>
      <c r="CA77" s="67">
        <f t="shared" si="118"/>
        <v>0</v>
      </c>
      <c r="CB77" s="67">
        <f t="shared" si="119"/>
        <v>0</v>
      </c>
      <c r="CC77" s="380">
        <v>1.3</v>
      </c>
      <c r="CD77" s="71"/>
      <c r="CE77" s="88"/>
      <c r="CF77" s="88"/>
      <c r="CG77" s="67">
        <f t="shared" si="120"/>
        <v>1.3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81">
        <v>2</v>
      </c>
      <c r="CP77" s="67"/>
      <c r="CQ77" s="67"/>
      <c r="CR77" s="67"/>
      <c r="CS77" s="67">
        <f t="shared" si="124"/>
        <v>2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81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25.5</v>
      </c>
      <c r="HX77" s="329"/>
      <c r="HY77" s="329"/>
      <c r="HZ77" s="329"/>
      <c r="IA77" s="67">
        <f t="shared" si="167"/>
        <v>25.5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/>
      <c r="IL77" s="330"/>
      <c r="IM77" s="323">
        <f t="shared" si="172"/>
        <v>0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381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/>
      <c r="BX78" s="322"/>
      <c r="BY78" s="75"/>
      <c r="BZ78" s="86"/>
      <c r="CA78" s="67">
        <f t="shared" si="118"/>
        <v>0</v>
      </c>
      <c r="CB78" s="67">
        <f t="shared" si="119"/>
        <v>0</v>
      </c>
      <c r="CC78" s="380">
        <v>1.3</v>
      </c>
      <c r="CD78" s="71"/>
      <c r="CE78" s="88"/>
      <c r="CF78" s="88"/>
      <c r="CG78" s="67">
        <f t="shared" si="120"/>
        <v>1.3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81">
        <v>2</v>
      </c>
      <c r="CP78" s="67"/>
      <c r="CQ78" s="67"/>
      <c r="CR78" s="67"/>
      <c r="CS78" s="67">
        <f t="shared" si="124"/>
        <v>2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81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25.5</v>
      </c>
      <c r="HX78" s="329"/>
      <c r="HY78" s="329"/>
      <c r="HZ78" s="329"/>
      <c r="IA78" s="67">
        <f t="shared" si="167"/>
        <v>25.5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/>
      <c r="IL78" s="330"/>
      <c r="IM78" s="323">
        <f t="shared" si="172"/>
        <v>0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381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/>
      <c r="BX79" s="322"/>
      <c r="BY79" s="75"/>
      <c r="BZ79" s="86"/>
      <c r="CA79" s="67">
        <f t="shared" si="118"/>
        <v>0</v>
      </c>
      <c r="CB79" s="67">
        <f t="shared" si="119"/>
        <v>0</v>
      </c>
      <c r="CC79" s="380">
        <v>1.1000000000000001</v>
      </c>
      <c r="CD79" s="71"/>
      <c r="CE79" s="88"/>
      <c r="CF79" s="88"/>
      <c r="CG79" s="67">
        <f t="shared" si="120"/>
        <v>1.1000000000000001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81">
        <v>2</v>
      </c>
      <c r="CP79" s="67"/>
      <c r="CQ79" s="67"/>
      <c r="CR79" s="67"/>
      <c r="CS79" s="67">
        <f t="shared" si="124"/>
        <v>2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81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25.5</v>
      </c>
      <c r="HX79" s="329"/>
      <c r="HY79" s="329"/>
      <c r="HZ79" s="329"/>
      <c r="IA79" s="67">
        <f t="shared" si="167"/>
        <v>25.5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/>
      <c r="IL79" s="330"/>
      <c r="IM79" s="323">
        <f t="shared" si="172"/>
        <v>0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381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/>
      <c r="BX80" s="322"/>
      <c r="BY80" s="75"/>
      <c r="BZ80" s="86"/>
      <c r="CA80" s="67">
        <f t="shared" si="118"/>
        <v>0</v>
      </c>
      <c r="CB80" s="67">
        <f t="shared" si="119"/>
        <v>0</v>
      </c>
      <c r="CC80" s="380">
        <v>1.1000000000000001</v>
      </c>
      <c r="CD80" s="71"/>
      <c r="CE80" s="88"/>
      <c r="CF80" s="88"/>
      <c r="CG80" s="67">
        <f t="shared" si="120"/>
        <v>1.1000000000000001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81">
        <v>2</v>
      </c>
      <c r="CP80" s="67"/>
      <c r="CQ80" s="67"/>
      <c r="CR80" s="67"/>
      <c r="CS80" s="67">
        <f t="shared" si="124"/>
        <v>2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81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25.5</v>
      </c>
      <c r="HX80" s="329"/>
      <c r="HY80" s="329"/>
      <c r="HZ80" s="329"/>
      <c r="IA80" s="67">
        <f t="shared" si="167"/>
        <v>25.5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/>
      <c r="IL80" s="330"/>
      <c r="IM80" s="323">
        <f t="shared" si="172"/>
        <v>0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381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/>
      <c r="BX81" s="322"/>
      <c r="BY81" s="75"/>
      <c r="BZ81" s="86"/>
      <c r="CA81" s="67">
        <f t="shared" si="118"/>
        <v>0</v>
      </c>
      <c r="CB81" s="67">
        <f t="shared" si="119"/>
        <v>0</v>
      </c>
      <c r="CC81" s="380">
        <v>1.1000000000000001</v>
      </c>
      <c r="CD81" s="71"/>
      <c r="CE81" s="88"/>
      <c r="CF81" s="88"/>
      <c r="CG81" s="67">
        <f t="shared" si="120"/>
        <v>1.1000000000000001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81">
        <v>2</v>
      </c>
      <c r="CP81" s="67"/>
      <c r="CQ81" s="67"/>
      <c r="CR81" s="67"/>
      <c r="CS81" s="67">
        <f t="shared" si="124"/>
        <v>2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81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25.5</v>
      </c>
      <c r="HX81" s="329"/>
      <c r="HY81" s="329"/>
      <c r="HZ81" s="329"/>
      <c r="IA81" s="67">
        <f t="shared" si="167"/>
        <v>25.5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/>
      <c r="IL81" s="330"/>
      <c r="IM81" s="323">
        <f t="shared" si="172"/>
        <v>0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381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/>
      <c r="BX82" s="322"/>
      <c r="BY82" s="75"/>
      <c r="BZ82" s="86"/>
      <c r="CA82" s="67">
        <f t="shared" si="118"/>
        <v>0</v>
      </c>
      <c r="CB82" s="67">
        <f t="shared" si="119"/>
        <v>0</v>
      </c>
      <c r="CC82" s="380">
        <v>1.1000000000000001</v>
      </c>
      <c r="CD82" s="71"/>
      <c r="CE82" s="88"/>
      <c r="CF82" s="88"/>
      <c r="CG82" s="67">
        <f t="shared" si="120"/>
        <v>1.1000000000000001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81">
        <v>2</v>
      </c>
      <c r="CP82" s="67"/>
      <c r="CQ82" s="67"/>
      <c r="CR82" s="67"/>
      <c r="CS82" s="67">
        <f t="shared" si="124"/>
        <v>2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81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25.5</v>
      </c>
      <c r="HX82" s="329"/>
      <c r="HY82" s="329"/>
      <c r="HZ82" s="329"/>
      <c r="IA82" s="67">
        <f t="shared" si="167"/>
        <v>25.5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/>
      <c r="IL82" s="330"/>
      <c r="IM82" s="323">
        <f t="shared" si="172"/>
        <v>0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381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/>
      <c r="BX83" s="322"/>
      <c r="BY83" s="75"/>
      <c r="BZ83" s="86"/>
      <c r="CA83" s="67">
        <f t="shared" si="118"/>
        <v>0</v>
      </c>
      <c r="CB83" s="67">
        <f t="shared" si="119"/>
        <v>0</v>
      </c>
      <c r="CC83" s="380">
        <v>1.1000000000000001</v>
      </c>
      <c r="CD83" s="71"/>
      <c r="CE83" s="88"/>
      <c r="CF83" s="88"/>
      <c r="CG83" s="67">
        <f t="shared" si="120"/>
        <v>1.1000000000000001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81">
        <v>2</v>
      </c>
      <c r="CP83" s="67"/>
      <c r="CQ83" s="67"/>
      <c r="CR83" s="67"/>
      <c r="CS83" s="67">
        <f t="shared" si="124"/>
        <v>2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81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/>
      <c r="IL83" s="330"/>
      <c r="IM83" s="323">
        <f t="shared" si="172"/>
        <v>0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381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/>
      <c r="BX84" s="322"/>
      <c r="BY84" s="75"/>
      <c r="BZ84" s="86"/>
      <c r="CA84" s="67">
        <f t="shared" si="118"/>
        <v>0</v>
      </c>
      <c r="CB84" s="67">
        <f t="shared" si="119"/>
        <v>0</v>
      </c>
      <c r="CC84" s="380">
        <v>1.1000000000000001</v>
      </c>
      <c r="CD84" s="71"/>
      <c r="CE84" s="88"/>
      <c r="CF84" s="88"/>
      <c r="CG84" s="67">
        <f t="shared" si="120"/>
        <v>1.1000000000000001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81">
        <v>2</v>
      </c>
      <c r="CP84" s="67"/>
      <c r="CQ84" s="67"/>
      <c r="CR84" s="67"/>
      <c r="CS84" s="67">
        <f t="shared" si="124"/>
        <v>2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81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/>
      <c r="IL84" s="330"/>
      <c r="IM84" s="323">
        <f t="shared" si="172"/>
        <v>0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381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/>
      <c r="BX85" s="322"/>
      <c r="BY85" s="75"/>
      <c r="BZ85" s="86"/>
      <c r="CA85" s="67">
        <f t="shared" si="118"/>
        <v>0</v>
      </c>
      <c r="CB85" s="67">
        <f t="shared" si="119"/>
        <v>0</v>
      </c>
      <c r="CC85" s="380">
        <v>1.1000000000000001</v>
      </c>
      <c r="CD85" s="71"/>
      <c r="CE85" s="88"/>
      <c r="CF85" s="88"/>
      <c r="CG85" s="67">
        <f t="shared" si="120"/>
        <v>1.1000000000000001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81">
        <v>2</v>
      </c>
      <c r="CP85" s="67"/>
      <c r="CQ85" s="67"/>
      <c r="CR85" s="67"/>
      <c r="CS85" s="67">
        <f t="shared" si="124"/>
        <v>2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81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/>
      <c r="IL85" s="330"/>
      <c r="IM85" s="323">
        <f t="shared" si="172"/>
        <v>0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381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/>
      <c r="BX86" s="322"/>
      <c r="BY86" s="75"/>
      <c r="BZ86" s="86"/>
      <c r="CA86" s="67">
        <f t="shared" si="118"/>
        <v>0</v>
      </c>
      <c r="CB86" s="67">
        <f t="shared" si="119"/>
        <v>0</v>
      </c>
      <c r="CC86" s="380">
        <v>1.1000000000000001</v>
      </c>
      <c r="CD86" s="71"/>
      <c r="CE86" s="88"/>
      <c r="CF86" s="88"/>
      <c r="CG86" s="67">
        <f t="shared" si="120"/>
        <v>1.1000000000000001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81">
        <v>2</v>
      </c>
      <c r="CP86" s="67"/>
      <c r="CQ86" s="67"/>
      <c r="CR86" s="67"/>
      <c r="CS86" s="67">
        <f t="shared" si="124"/>
        <v>2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81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/>
      <c r="IL86" s="330"/>
      <c r="IM86" s="323">
        <f t="shared" si="172"/>
        <v>0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381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/>
      <c r="BX87" s="322"/>
      <c r="BY87" s="75"/>
      <c r="BZ87" s="86"/>
      <c r="CA87" s="67">
        <f t="shared" si="118"/>
        <v>0</v>
      </c>
      <c r="CB87" s="67">
        <f t="shared" si="119"/>
        <v>0</v>
      </c>
      <c r="CC87" s="380">
        <v>1.1000000000000001</v>
      </c>
      <c r="CD87" s="71"/>
      <c r="CE87" s="88"/>
      <c r="CF87" s="88"/>
      <c r="CG87" s="67">
        <f t="shared" si="120"/>
        <v>1.1000000000000001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81">
        <v>2</v>
      </c>
      <c r="CP87" s="67"/>
      <c r="CQ87" s="67"/>
      <c r="CR87" s="67"/>
      <c r="CS87" s="67">
        <f t="shared" si="124"/>
        <v>2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81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/>
      <c r="IL87" s="330"/>
      <c r="IM87" s="323">
        <f t="shared" si="172"/>
        <v>0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381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/>
      <c r="BX88" s="322"/>
      <c r="BY88" s="75"/>
      <c r="BZ88" s="86"/>
      <c r="CA88" s="67">
        <f t="shared" si="118"/>
        <v>0</v>
      </c>
      <c r="CB88" s="67">
        <f t="shared" si="119"/>
        <v>0</v>
      </c>
      <c r="CC88" s="380">
        <v>1.1000000000000001</v>
      </c>
      <c r="CD88" s="71"/>
      <c r="CE88" s="88"/>
      <c r="CF88" s="88"/>
      <c r="CG88" s="67">
        <f t="shared" si="120"/>
        <v>1.1000000000000001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81">
        <v>2</v>
      </c>
      <c r="CP88" s="67"/>
      <c r="CQ88" s="67"/>
      <c r="CR88" s="67"/>
      <c r="CS88" s="67">
        <f t="shared" si="124"/>
        <v>2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81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/>
      <c r="IL88" s="330"/>
      <c r="IM88" s="323">
        <f t="shared" si="172"/>
        <v>0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381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/>
      <c r="BX89" s="322"/>
      <c r="BY89" s="75"/>
      <c r="BZ89" s="86"/>
      <c r="CA89" s="67">
        <f t="shared" si="118"/>
        <v>0</v>
      </c>
      <c r="CB89" s="67">
        <f t="shared" si="119"/>
        <v>0</v>
      </c>
      <c r="CC89" s="380">
        <v>1.1000000000000001</v>
      </c>
      <c r="CD89" s="71"/>
      <c r="CE89" s="88"/>
      <c r="CF89" s="88"/>
      <c r="CG89" s="67">
        <f t="shared" si="120"/>
        <v>1.1000000000000001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81">
        <v>2</v>
      </c>
      <c r="CP89" s="67"/>
      <c r="CQ89" s="67"/>
      <c r="CR89" s="67"/>
      <c r="CS89" s="67">
        <f t="shared" si="124"/>
        <v>2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81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/>
      <c r="IL89" s="330"/>
      <c r="IM89" s="323">
        <f t="shared" si="172"/>
        <v>0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381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/>
      <c r="BX90" s="322"/>
      <c r="BY90" s="75"/>
      <c r="BZ90" s="86"/>
      <c r="CA90" s="67">
        <f t="shared" si="118"/>
        <v>0</v>
      </c>
      <c r="CB90" s="67">
        <f t="shared" si="119"/>
        <v>0</v>
      </c>
      <c r="CC90" s="380">
        <v>1.1000000000000001</v>
      </c>
      <c r="CD90" s="71"/>
      <c r="CE90" s="88"/>
      <c r="CF90" s="88"/>
      <c r="CG90" s="67">
        <f t="shared" si="120"/>
        <v>1.1000000000000001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81">
        <v>2</v>
      </c>
      <c r="CP90" s="67"/>
      <c r="CQ90" s="67"/>
      <c r="CR90" s="67"/>
      <c r="CS90" s="67">
        <f t="shared" si="124"/>
        <v>2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81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/>
      <c r="IL90" s="330"/>
      <c r="IM90" s="323">
        <f t="shared" si="172"/>
        <v>0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381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/>
      <c r="BX91" s="322"/>
      <c r="BY91" s="75"/>
      <c r="BZ91" s="86"/>
      <c r="CA91" s="67">
        <f t="shared" si="118"/>
        <v>0</v>
      </c>
      <c r="CB91" s="67">
        <f t="shared" si="119"/>
        <v>0</v>
      </c>
      <c r="CC91" s="380">
        <v>1.1000000000000001</v>
      </c>
      <c r="CD91" s="71"/>
      <c r="CE91" s="88"/>
      <c r="CF91" s="88"/>
      <c r="CG91" s="67">
        <f t="shared" si="120"/>
        <v>1.1000000000000001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81">
        <v>2</v>
      </c>
      <c r="CP91" s="67"/>
      <c r="CQ91" s="67"/>
      <c r="CR91" s="67"/>
      <c r="CS91" s="67">
        <f t="shared" si="124"/>
        <v>2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81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/>
      <c r="IL91" s="330"/>
      <c r="IM91" s="323">
        <f t="shared" si="172"/>
        <v>0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381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/>
      <c r="BX92" s="322"/>
      <c r="BY92" s="75"/>
      <c r="BZ92" s="86"/>
      <c r="CA92" s="67">
        <f t="shared" si="118"/>
        <v>0</v>
      </c>
      <c r="CB92" s="67">
        <f t="shared" si="119"/>
        <v>0</v>
      </c>
      <c r="CC92" s="380">
        <v>1.1000000000000001</v>
      </c>
      <c r="CD92" s="71"/>
      <c r="CE92" s="88"/>
      <c r="CF92" s="88"/>
      <c r="CG92" s="67">
        <f t="shared" si="120"/>
        <v>1.1000000000000001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81">
        <v>2</v>
      </c>
      <c r="CP92" s="67"/>
      <c r="CQ92" s="67"/>
      <c r="CR92" s="67"/>
      <c r="CS92" s="67">
        <f t="shared" si="124"/>
        <v>2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81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/>
      <c r="IL92" s="330"/>
      <c r="IM92" s="323">
        <f t="shared" si="172"/>
        <v>0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381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/>
      <c r="BX93" s="322"/>
      <c r="BY93" s="75"/>
      <c r="BZ93" s="86"/>
      <c r="CA93" s="67">
        <f t="shared" si="118"/>
        <v>0</v>
      </c>
      <c r="CB93" s="67">
        <f t="shared" si="119"/>
        <v>0</v>
      </c>
      <c r="CC93" s="380">
        <v>1.1000000000000001</v>
      </c>
      <c r="CD93" s="71"/>
      <c r="CE93" s="88"/>
      <c r="CF93" s="88"/>
      <c r="CG93" s="67">
        <f t="shared" si="120"/>
        <v>1.1000000000000001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81">
        <v>2</v>
      </c>
      <c r="CP93" s="67"/>
      <c r="CQ93" s="67"/>
      <c r="CR93" s="67"/>
      <c r="CS93" s="67">
        <f t="shared" si="124"/>
        <v>2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81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/>
      <c r="IL93" s="330"/>
      <c r="IM93" s="323">
        <f t="shared" si="172"/>
        <v>0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381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/>
      <c r="BX94" s="322"/>
      <c r="BY94" s="75"/>
      <c r="BZ94" s="86"/>
      <c r="CA94" s="67">
        <f t="shared" si="118"/>
        <v>0</v>
      </c>
      <c r="CB94" s="67">
        <f t="shared" si="119"/>
        <v>0</v>
      </c>
      <c r="CC94" s="380">
        <v>1.1000000000000001</v>
      </c>
      <c r="CD94" s="71"/>
      <c r="CE94" s="88"/>
      <c r="CF94" s="88"/>
      <c r="CG94" s="67">
        <f t="shared" si="120"/>
        <v>1.1000000000000001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81">
        <v>2</v>
      </c>
      <c r="CP94" s="67"/>
      <c r="CQ94" s="67"/>
      <c r="CR94" s="67"/>
      <c r="CS94" s="67">
        <f t="shared" si="124"/>
        <v>2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81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/>
      <c r="IL94" s="330"/>
      <c r="IM94" s="323">
        <f t="shared" si="172"/>
        <v>0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381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/>
      <c r="BX95" s="322"/>
      <c r="BY95" s="75"/>
      <c r="BZ95" s="86"/>
      <c r="CA95" s="67">
        <f t="shared" si="118"/>
        <v>0</v>
      </c>
      <c r="CB95" s="67">
        <f t="shared" si="119"/>
        <v>0</v>
      </c>
      <c r="CC95" s="380">
        <v>1.1000000000000001</v>
      </c>
      <c r="CD95" s="71"/>
      <c r="CE95" s="88"/>
      <c r="CF95" s="88"/>
      <c r="CG95" s="67">
        <f t="shared" si="120"/>
        <v>1.1000000000000001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81">
        <v>2</v>
      </c>
      <c r="CP95" s="67"/>
      <c r="CQ95" s="67"/>
      <c r="CR95" s="67"/>
      <c r="CS95" s="67">
        <f t="shared" si="124"/>
        <v>2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81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/>
      <c r="IL95" s="330"/>
      <c r="IM95" s="323">
        <f t="shared" si="172"/>
        <v>0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381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/>
      <c r="BX96" s="322"/>
      <c r="BY96" s="75"/>
      <c r="BZ96" s="86"/>
      <c r="CA96" s="67">
        <f t="shared" si="118"/>
        <v>0</v>
      </c>
      <c r="CB96" s="67">
        <f t="shared" si="119"/>
        <v>0</v>
      </c>
      <c r="CC96" s="380">
        <v>1.1000000000000001</v>
      </c>
      <c r="CD96" s="71"/>
      <c r="CE96" s="88"/>
      <c r="CF96" s="88"/>
      <c r="CG96" s="67">
        <f t="shared" si="120"/>
        <v>1.1000000000000001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81">
        <v>2</v>
      </c>
      <c r="CP96" s="67"/>
      <c r="CQ96" s="67"/>
      <c r="CR96" s="67"/>
      <c r="CS96" s="67">
        <f t="shared" si="124"/>
        <v>2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81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/>
      <c r="IL96" s="330"/>
      <c r="IM96" s="323">
        <f t="shared" si="172"/>
        <v>0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381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/>
      <c r="BX97" s="322"/>
      <c r="BY97" s="75"/>
      <c r="BZ97" s="86"/>
      <c r="CA97" s="67">
        <f t="shared" si="118"/>
        <v>0</v>
      </c>
      <c r="CB97" s="67">
        <f t="shared" si="119"/>
        <v>0</v>
      </c>
      <c r="CC97" s="380">
        <v>1.1000000000000001</v>
      </c>
      <c r="CD97" s="71"/>
      <c r="CE97" s="88"/>
      <c r="CF97" s="88"/>
      <c r="CG97" s="67">
        <f t="shared" si="120"/>
        <v>1.1000000000000001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81">
        <v>2</v>
      </c>
      <c r="CP97" s="67"/>
      <c r="CQ97" s="67"/>
      <c r="CR97" s="67"/>
      <c r="CS97" s="67">
        <f t="shared" si="124"/>
        <v>2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81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/>
      <c r="IL97" s="330"/>
      <c r="IM97" s="323">
        <f t="shared" si="172"/>
        <v>0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381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/>
      <c r="BX98" s="322"/>
      <c r="BY98" s="75"/>
      <c r="BZ98" s="86"/>
      <c r="CA98" s="67">
        <f t="shared" si="118"/>
        <v>0</v>
      </c>
      <c r="CB98" s="67">
        <f t="shared" si="119"/>
        <v>0</v>
      </c>
      <c r="CC98" s="380">
        <v>1.1000000000000001</v>
      </c>
      <c r="CD98" s="71"/>
      <c r="CE98" s="88"/>
      <c r="CF98" s="88"/>
      <c r="CG98" s="67">
        <f t="shared" si="120"/>
        <v>1.1000000000000001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81">
        <v>2</v>
      </c>
      <c r="CP98" s="67"/>
      <c r="CQ98" s="67"/>
      <c r="CR98" s="67"/>
      <c r="CS98" s="67">
        <f t="shared" si="124"/>
        <v>2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81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/>
      <c r="IL98" s="330"/>
      <c r="IM98" s="323">
        <f t="shared" si="172"/>
        <v>0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381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/>
      <c r="BX99" s="322"/>
      <c r="BY99" s="75"/>
      <c r="BZ99" s="86"/>
      <c r="CA99" s="67">
        <f t="shared" si="118"/>
        <v>0</v>
      </c>
      <c r="CB99" s="67">
        <f t="shared" si="119"/>
        <v>0</v>
      </c>
      <c r="CC99" s="380">
        <v>1.1000000000000001</v>
      </c>
      <c r="CD99" s="71"/>
      <c r="CE99" s="88"/>
      <c r="CF99" s="88"/>
      <c r="CG99" s="67">
        <f t="shared" si="120"/>
        <v>1.1000000000000001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81">
        <v>2</v>
      </c>
      <c r="CP99" s="67"/>
      <c r="CQ99" s="67"/>
      <c r="CR99" s="67"/>
      <c r="CS99" s="67">
        <f t="shared" si="124"/>
        <v>2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81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/>
      <c r="IL99" s="330"/>
      <c r="IM99" s="323">
        <f t="shared" si="172"/>
        <v>0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381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/>
      <c r="BX100" s="322"/>
      <c r="BY100" s="75"/>
      <c r="BZ100" s="86"/>
      <c r="CA100" s="67">
        <f t="shared" si="118"/>
        <v>0</v>
      </c>
      <c r="CB100" s="67">
        <f t="shared" si="119"/>
        <v>0</v>
      </c>
      <c r="CC100" s="380">
        <v>1.1000000000000001</v>
      </c>
      <c r="CD100" s="71"/>
      <c r="CE100" s="88"/>
      <c r="CF100" s="88"/>
      <c r="CG100" s="67">
        <f t="shared" si="120"/>
        <v>1.1000000000000001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81">
        <v>2</v>
      </c>
      <c r="CP100" s="67"/>
      <c r="CQ100" s="67"/>
      <c r="CR100" s="67"/>
      <c r="CS100" s="67">
        <f t="shared" si="124"/>
        <v>2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81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/>
      <c r="IL100" s="330"/>
      <c r="IM100" s="323">
        <f t="shared" si="172"/>
        <v>0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381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/>
      <c r="BX101" s="322"/>
      <c r="BY101" s="75"/>
      <c r="BZ101" s="86"/>
      <c r="CA101" s="67">
        <f t="shared" si="118"/>
        <v>0</v>
      </c>
      <c r="CB101" s="67">
        <f t="shared" si="119"/>
        <v>0</v>
      </c>
      <c r="CC101" s="380">
        <v>1.1000000000000001</v>
      </c>
      <c r="CD101" s="71"/>
      <c r="CE101" s="88"/>
      <c r="CF101" s="88"/>
      <c r="CG101" s="67">
        <f t="shared" si="120"/>
        <v>1.1000000000000001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81">
        <v>2</v>
      </c>
      <c r="CP101" s="67"/>
      <c r="CQ101" s="67"/>
      <c r="CR101" s="67"/>
      <c r="CS101" s="67">
        <f t="shared" si="124"/>
        <v>2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81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/>
      <c r="IL101" s="330"/>
      <c r="IM101" s="323">
        <f t="shared" si="172"/>
        <v>0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381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/>
      <c r="BX102" s="322"/>
      <c r="BY102" s="75"/>
      <c r="BZ102" s="86"/>
      <c r="CA102" s="67">
        <f t="shared" si="118"/>
        <v>0</v>
      </c>
      <c r="CB102" s="67">
        <f t="shared" si="119"/>
        <v>0</v>
      </c>
      <c r="CC102" s="380">
        <v>1.1000000000000001</v>
      </c>
      <c r="CD102" s="71"/>
      <c r="CE102" s="88"/>
      <c r="CF102" s="88"/>
      <c r="CG102" s="67">
        <f t="shared" si="120"/>
        <v>1.1000000000000001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81">
        <v>2</v>
      </c>
      <c r="CP102" s="67"/>
      <c r="CQ102" s="67"/>
      <c r="CR102" s="67"/>
      <c r="CS102" s="67">
        <f t="shared" si="124"/>
        <v>2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81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/>
      <c r="IL102" s="330"/>
      <c r="IM102" s="323">
        <f t="shared" si="172"/>
        <v>0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381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/>
      <c r="BX103" s="322"/>
      <c r="BY103" s="75"/>
      <c r="BZ103" s="86"/>
      <c r="CA103" s="67">
        <f t="shared" si="118"/>
        <v>0</v>
      </c>
      <c r="CB103" s="67">
        <f t="shared" si="119"/>
        <v>0</v>
      </c>
      <c r="CC103" s="380">
        <v>1.1000000000000001</v>
      </c>
      <c r="CD103" s="71"/>
      <c r="CE103" s="88"/>
      <c r="CF103" s="88"/>
      <c r="CG103" s="67">
        <f t="shared" si="120"/>
        <v>1.1000000000000001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81">
        <v>2</v>
      </c>
      <c r="CP103" s="67"/>
      <c r="CQ103" s="67"/>
      <c r="CR103" s="67"/>
      <c r="CS103" s="67">
        <f t="shared" si="124"/>
        <v>2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81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/>
      <c r="IL103" s="330"/>
      <c r="IM103" s="323">
        <f t="shared" si="172"/>
        <v>0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381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/>
      <c r="BX104" s="322"/>
      <c r="BY104" s="75"/>
      <c r="BZ104" s="86"/>
      <c r="CA104" s="67">
        <f t="shared" si="118"/>
        <v>0</v>
      </c>
      <c r="CB104" s="67">
        <f t="shared" si="119"/>
        <v>0</v>
      </c>
      <c r="CC104" s="380">
        <v>1.1000000000000001</v>
      </c>
      <c r="CD104" s="71"/>
      <c r="CE104" s="88"/>
      <c r="CF104" s="88"/>
      <c r="CG104" s="67">
        <f t="shared" si="120"/>
        <v>1.1000000000000001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81">
        <v>2</v>
      </c>
      <c r="CP104" s="67"/>
      <c r="CQ104" s="67"/>
      <c r="CR104" s="67"/>
      <c r="CS104" s="67">
        <f t="shared" si="124"/>
        <v>2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81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/>
      <c r="IL104" s="330"/>
      <c r="IM104" s="323">
        <f t="shared" si="172"/>
        <v>0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381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/>
      <c r="BX105" s="322"/>
      <c r="BY105" s="75"/>
      <c r="BZ105" s="86"/>
      <c r="CA105" s="67">
        <f t="shared" si="118"/>
        <v>0</v>
      </c>
      <c r="CB105" s="67">
        <f t="shared" si="119"/>
        <v>0</v>
      </c>
      <c r="CC105" s="380">
        <v>1.1000000000000001</v>
      </c>
      <c r="CD105" s="71"/>
      <c r="CE105" s="88"/>
      <c r="CF105" s="88"/>
      <c r="CG105" s="67">
        <f t="shared" si="120"/>
        <v>1.1000000000000001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81">
        <v>2</v>
      </c>
      <c r="CP105" s="67"/>
      <c r="CQ105" s="67"/>
      <c r="CR105" s="67"/>
      <c r="CS105" s="67">
        <f t="shared" si="124"/>
        <v>2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81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/>
      <c r="IL105" s="330"/>
      <c r="IM105" s="323">
        <f t="shared" si="172"/>
        <v>0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381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/>
      <c r="BX106" s="322"/>
      <c r="BY106" s="75"/>
      <c r="BZ106" s="86"/>
      <c r="CA106" s="67">
        <f t="shared" si="118"/>
        <v>0</v>
      </c>
      <c r="CB106" s="67">
        <f t="shared" si="119"/>
        <v>0</v>
      </c>
      <c r="CC106" s="380">
        <v>1.1000000000000001</v>
      </c>
      <c r="CD106" s="71"/>
      <c r="CE106" s="88"/>
      <c r="CF106" s="88"/>
      <c r="CG106" s="67">
        <f t="shared" si="120"/>
        <v>1.1000000000000001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81">
        <v>2</v>
      </c>
      <c r="CP106" s="67"/>
      <c r="CQ106" s="67"/>
      <c r="CR106" s="67"/>
      <c r="CS106" s="67">
        <f t="shared" si="124"/>
        <v>2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81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/>
      <c r="IL106" s="330"/>
      <c r="IM106" s="323">
        <f t="shared" si="172"/>
        <v>0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25.5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25.5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1.1000000000000001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1.1000000000000001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1.2208333333333303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1.2208333333333303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1.7083333333333333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1.7083333333333333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3.1875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3.1875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75" t="s">
        <v>136</v>
      </c>
      <c r="J112" s="575"/>
      <c r="K112" s="575"/>
      <c r="L112" s="575"/>
      <c r="M112" s="575"/>
      <c r="N112" s="575"/>
      <c r="O112" s="575"/>
      <c r="P112" s="575"/>
      <c r="Q112" s="575"/>
      <c r="R112" s="575"/>
      <c r="S112" s="575"/>
      <c r="T112" s="575"/>
      <c r="U112" s="112"/>
      <c r="V112" s="112"/>
    </row>
    <row r="113" spans="9:22" ht="21.75" customHeight="1">
      <c r="I113" s="574" t="s">
        <v>179</v>
      </c>
      <c r="J113" s="574"/>
      <c r="K113" s="575"/>
      <c r="L113" s="575"/>
      <c r="M113" s="574" t="s">
        <v>180</v>
      </c>
      <c r="N113" s="574"/>
      <c r="O113" s="574"/>
      <c r="P113" s="574"/>
      <c r="Q113" s="574"/>
      <c r="R113" s="574"/>
      <c r="S113" s="574"/>
      <c r="T113" s="574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JI96" sqref="JI9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02.10.2026</v>
      </c>
      <c r="J4" s="94"/>
      <c r="K4" s="94"/>
      <c r="L4" s="94"/>
      <c r="M4" s="95"/>
      <c r="N4" s="95"/>
      <c r="O4" s="95"/>
      <c r="P4" s="95"/>
      <c r="Q4" s="95" t="s">
        <v>28</v>
      </c>
      <c r="R4" s="581" t="str">
        <f>'CGP SCHEDULE'!$AG$5</f>
        <v>23:30</v>
      </c>
      <c r="S4" s="581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82" t="str">
        <f>'CGP SCHEDULE'!AG7</f>
        <v>Revision-02</v>
      </c>
      <c r="U6" s="583"/>
      <c r="V6" s="583"/>
      <c r="W6" s="583"/>
      <c r="X6" s="583"/>
      <c r="Y6" s="583"/>
      <c r="Z6" s="583"/>
      <c r="AA6" s="583"/>
      <c r="AB6" s="583"/>
      <c r="AC6" s="583"/>
      <c r="AD6" s="583"/>
      <c r="AE6" s="584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02.10.2026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33" t="s">
        <v>246</v>
      </c>
      <c r="D8" s="469"/>
      <c r="E8" s="469"/>
      <c r="F8" s="469"/>
      <c r="G8" s="469"/>
      <c r="H8" s="470"/>
      <c r="I8" s="433" t="s">
        <v>172</v>
      </c>
      <c r="J8" s="469"/>
      <c r="K8" s="469"/>
      <c r="L8" s="469"/>
      <c r="M8" s="469"/>
      <c r="N8" s="470"/>
      <c r="O8" s="568" t="s">
        <v>0</v>
      </c>
      <c r="P8" s="585"/>
      <c r="Q8" s="585"/>
      <c r="R8" s="585"/>
      <c r="S8" s="585"/>
      <c r="T8" s="586"/>
      <c r="U8" s="587" t="s">
        <v>177</v>
      </c>
      <c r="V8" s="588"/>
      <c r="W8" s="588"/>
      <c r="X8" s="588"/>
      <c r="Y8" s="588"/>
      <c r="Z8" s="589"/>
      <c r="AA8" s="433" t="s">
        <v>1</v>
      </c>
      <c r="AB8" s="469"/>
      <c r="AC8" s="469"/>
      <c r="AD8" s="469"/>
      <c r="AE8" s="469"/>
      <c r="AF8" s="470"/>
      <c r="AG8" s="468" t="s">
        <v>184</v>
      </c>
      <c r="AH8" s="469"/>
      <c r="AI8" s="469"/>
      <c r="AJ8" s="469"/>
      <c r="AK8" s="469"/>
      <c r="AL8" s="470"/>
      <c r="AM8" s="433" t="s">
        <v>191</v>
      </c>
      <c r="AN8" s="457"/>
      <c r="AO8" s="457"/>
      <c r="AP8" s="457"/>
      <c r="AQ8" s="457"/>
      <c r="AR8" s="434"/>
      <c r="AS8" s="433" t="s">
        <v>2</v>
      </c>
      <c r="AT8" s="469"/>
      <c r="AU8" s="469"/>
      <c r="AV8" s="469"/>
      <c r="AW8" s="469"/>
      <c r="AX8" s="470"/>
      <c r="AY8" s="433" t="s">
        <v>18</v>
      </c>
      <c r="AZ8" s="469"/>
      <c r="BA8" s="469"/>
      <c r="BB8" s="469"/>
      <c r="BC8" s="469"/>
      <c r="BD8" s="470"/>
      <c r="BE8" s="433" t="s">
        <v>3</v>
      </c>
      <c r="BF8" s="469"/>
      <c r="BG8" s="469"/>
      <c r="BH8" s="469"/>
      <c r="BI8" s="469"/>
      <c r="BJ8" s="470"/>
      <c r="BK8" s="433" t="s">
        <v>4</v>
      </c>
      <c r="BL8" s="469"/>
      <c r="BM8" s="469"/>
      <c r="BN8" s="469"/>
      <c r="BO8" s="469"/>
      <c r="BP8" s="470"/>
      <c r="BQ8" s="433" t="s">
        <v>6</v>
      </c>
      <c r="BR8" s="469"/>
      <c r="BS8" s="469"/>
      <c r="BT8" s="469"/>
      <c r="BU8" s="469"/>
      <c r="BV8" s="470"/>
      <c r="BW8" s="462" t="s">
        <v>170</v>
      </c>
      <c r="BX8" s="462"/>
      <c r="BY8" s="462"/>
      <c r="BZ8" s="462"/>
      <c r="CA8" s="462"/>
      <c r="CB8" s="462"/>
      <c r="CC8" s="587" t="s">
        <v>176</v>
      </c>
      <c r="CD8" s="588"/>
      <c r="CE8" s="588"/>
      <c r="CF8" s="588"/>
      <c r="CG8" s="588"/>
      <c r="CH8" s="588"/>
      <c r="CI8" s="433" t="s">
        <v>9</v>
      </c>
      <c r="CJ8" s="469"/>
      <c r="CK8" s="469"/>
      <c r="CL8" s="469"/>
      <c r="CM8" s="469"/>
      <c r="CN8" s="470"/>
      <c r="CO8" s="433" t="s">
        <v>12</v>
      </c>
      <c r="CP8" s="469"/>
      <c r="CQ8" s="469"/>
      <c r="CR8" s="469"/>
      <c r="CS8" s="469"/>
      <c r="CT8" s="470"/>
      <c r="CU8" s="433" t="s">
        <v>183</v>
      </c>
      <c r="CV8" s="469"/>
      <c r="CW8" s="469"/>
      <c r="CX8" s="469"/>
      <c r="CY8" s="469"/>
      <c r="CZ8" s="470"/>
      <c r="DA8" s="433" t="s">
        <v>192</v>
      </c>
      <c r="DB8" s="469"/>
      <c r="DC8" s="469"/>
      <c r="DD8" s="469"/>
      <c r="DE8" s="469"/>
      <c r="DF8" s="470"/>
      <c r="DG8" s="433" t="s">
        <v>15</v>
      </c>
      <c r="DH8" s="469"/>
      <c r="DI8" s="469"/>
      <c r="DJ8" s="469"/>
      <c r="DK8" s="469"/>
      <c r="DL8" s="470"/>
      <c r="DM8" s="433" t="s">
        <v>143</v>
      </c>
      <c r="DN8" s="457"/>
      <c r="DO8" s="457"/>
      <c r="DP8" s="457"/>
      <c r="DQ8" s="457"/>
      <c r="DR8" s="457"/>
      <c r="DS8" s="433" t="s">
        <v>185</v>
      </c>
      <c r="DT8" s="469"/>
      <c r="DU8" s="469"/>
      <c r="DV8" s="469"/>
      <c r="DW8" s="469"/>
      <c r="DX8" s="469"/>
      <c r="DY8" s="433" t="s">
        <v>189</v>
      </c>
      <c r="DZ8" s="469"/>
      <c r="EA8" s="469"/>
      <c r="EB8" s="469"/>
      <c r="EC8" s="469"/>
      <c r="ED8" s="470"/>
      <c r="EE8" s="568" t="s">
        <v>175</v>
      </c>
      <c r="EF8" s="585"/>
      <c r="EG8" s="585"/>
      <c r="EH8" s="585"/>
      <c r="EI8" s="585"/>
      <c r="EJ8" s="586"/>
      <c r="EK8" s="433" t="s">
        <v>19</v>
      </c>
      <c r="EL8" s="469"/>
      <c r="EM8" s="469"/>
      <c r="EN8" s="469"/>
      <c r="EO8" s="469"/>
      <c r="EP8" s="470"/>
      <c r="EQ8" s="433" t="s">
        <v>200</v>
      </c>
      <c r="ER8" s="469"/>
      <c r="ES8" s="469"/>
      <c r="ET8" s="469"/>
      <c r="EU8" s="469"/>
      <c r="EV8" s="470"/>
      <c r="EW8" s="443" t="s">
        <v>219</v>
      </c>
      <c r="EX8" s="462"/>
      <c r="EY8" s="462"/>
      <c r="EZ8" s="462"/>
      <c r="FA8" s="462"/>
      <c r="FB8" s="462"/>
      <c r="FC8" s="443" t="s">
        <v>220</v>
      </c>
      <c r="FD8" s="462"/>
      <c r="FE8" s="462"/>
      <c r="FF8" s="462"/>
      <c r="FG8" s="462"/>
      <c r="FH8" s="462"/>
      <c r="FI8" s="443" t="s">
        <v>221</v>
      </c>
      <c r="FJ8" s="462"/>
      <c r="FK8" s="462"/>
      <c r="FL8" s="462"/>
      <c r="FM8" s="462"/>
      <c r="FN8" s="462"/>
      <c r="FO8" s="443" t="s">
        <v>222</v>
      </c>
      <c r="FP8" s="462"/>
      <c r="FQ8" s="462"/>
      <c r="FR8" s="462"/>
      <c r="FS8" s="462"/>
      <c r="FT8" s="462"/>
      <c r="FU8" s="443" t="s">
        <v>223</v>
      </c>
      <c r="FV8" s="462"/>
      <c r="FW8" s="462"/>
      <c r="FX8" s="462"/>
      <c r="FY8" s="462"/>
      <c r="FZ8" s="462"/>
      <c r="GA8" s="443" t="s">
        <v>224</v>
      </c>
      <c r="GB8" s="462"/>
      <c r="GC8" s="462"/>
      <c r="GD8" s="462"/>
      <c r="GE8" s="462"/>
      <c r="GF8" s="462"/>
      <c r="GG8" s="443" t="s">
        <v>230</v>
      </c>
      <c r="GH8" s="462"/>
      <c r="GI8" s="462"/>
      <c r="GJ8" s="462"/>
      <c r="GK8" s="443" t="s">
        <v>231</v>
      </c>
      <c r="GL8" s="462"/>
      <c r="GM8" s="462"/>
      <c r="GN8" s="462"/>
      <c r="GO8" s="433" t="s">
        <v>247</v>
      </c>
      <c r="GP8" s="457"/>
      <c r="GQ8" s="457"/>
      <c r="GR8" s="434"/>
      <c r="GS8" s="591" t="s">
        <v>252</v>
      </c>
      <c r="GT8" s="591"/>
      <c r="GU8" s="591"/>
      <c r="GV8" s="591"/>
      <c r="GW8" s="443" t="s">
        <v>237</v>
      </c>
      <c r="GX8" s="462"/>
      <c r="GY8" s="462"/>
      <c r="GZ8" s="462"/>
      <c r="HA8" s="592" t="s">
        <v>321</v>
      </c>
      <c r="HB8" s="462"/>
      <c r="HC8" s="462"/>
      <c r="HD8" s="462"/>
      <c r="HE8" s="443" t="s">
        <v>270</v>
      </c>
      <c r="HF8" s="462"/>
      <c r="HG8" s="462"/>
      <c r="HH8" s="462"/>
      <c r="HI8" s="443" t="s">
        <v>271</v>
      </c>
      <c r="HJ8" s="462"/>
      <c r="HK8" s="462"/>
      <c r="HL8" s="462"/>
      <c r="HM8" s="443" t="s">
        <v>272</v>
      </c>
      <c r="HN8" s="462"/>
      <c r="HO8" s="462"/>
      <c r="HP8" s="462"/>
      <c r="HQ8" s="443" t="s">
        <v>273</v>
      </c>
      <c r="HR8" s="462"/>
      <c r="HS8" s="462"/>
      <c r="HT8" s="462"/>
      <c r="HU8" s="443" t="s">
        <v>274</v>
      </c>
      <c r="HV8" s="462"/>
      <c r="HW8" s="462"/>
      <c r="HX8" s="462"/>
      <c r="HY8" s="443" t="s">
        <v>264</v>
      </c>
      <c r="HZ8" s="462"/>
      <c r="IA8" s="462"/>
      <c r="IB8" s="462"/>
      <c r="IC8" s="443" t="s">
        <v>276</v>
      </c>
      <c r="ID8" s="462"/>
      <c r="IE8" s="462"/>
      <c r="IF8" s="468"/>
      <c r="IG8" s="443" t="s">
        <v>284</v>
      </c>
      <c r="IH8" s="462"/>
      <c r="II8" s="462"/>
      <c r="IJ8" s="462"/>
      <c r="IK8" s="433" t="s">
        <v>286</v>
      </c>
      <c r="IL8" s="457"/>
      <c r="IM8" s="457"/>
      <c r="IN8" s="434"/>
      <c r="IO8" s="433" t="s">
        <v>299</v>
      </c>
      <c r="IP8" s="457"/>
      <c r="IQ8" s="457"/>
      <c r="IR8" s="434"/>
      <c r="IS8" s="433" t="s">
        <v>300</v>
      </c>
      <c r="IT8" s="457"/>
      <c r="IU8" s="457"/>
      <c r="IV8" s="434"/>
      <c r="IW8" s="433" t="s">
        <v>301</v>
      </c>
      <c r="IX8" s="457"/>
      <c r="IY8" s="457"/>
      <c r="IZ8" s="434"/>
      <c r="JA8" s="433" t="s">
        <v>311</v>
      </c>
      <c r="JB8" s="457"/>
      <c r="JC8" s="457"/>
      <c r="JD8" s="434"/>
      <c r="JE8" s="433" t="s">
        <v>316</v>
      </c>
      <c r="JF8" s="457"/>
      <c r="JG8" s="457"/>
      <c r="JH8" s="434"/>
      <c r="JI8" s="433" t="s">
        <v>326</v>
      </c>
      <c r="JJ8" s="457"/>
      <c r="JK8" s="457"/>
      <c r="JL8" s="434"/>
      <c r="JM8" s="439" t="s">
        <v>334</v>
      </c>
      <c r="JN8" s="457"/>
      <c r="JO8" s="457"/>
      <c r="JP8" s="440"/>
      <c r="JQ8" s="439" t="s">
        <v>335</v>
      </c>
      <c r="JR8" s="457"/>
      <c r="JS8" s="457"/>
      <c r="JT8" s="440"/>
      <c r="JU8" s="439" t="s">
        <v>355</v>
      </c>
      <c r="JV8" s="457"/>
      <c r="JW8" s="457"/>
      <c r="JX8" s="440"/>
      <c r="JY8" s="150"/>
      <c r="JZ8" s="150"/>
      <c r="KA8" s="150"/>
      <c r="KB8" s="150"/>
    </row>
    <row r="9" spans="1:288" s="178" customFormat="1" ht="55.5" customHeight="1">
      <c r="A9" s="155"/>
      <c r="B9" s="155"/>
      <c r="C9" s="568" t="s">
        <v>162</v>
      </c>
      <c r="D9" s="569"/>
      <c r="E9" s="433" t="s">
        <v>195</v>
      </c>
      <c r="F9" s="434"/>
      <c r="G9" s="568" t="s">
        <v>163</v>
      </c>
      <c r="H9" s="569"/>
      <c r="I9" s="568" t="s">
        <v>162</v>
      </c>
      <c r="J9" s="569"/>
      <c r="K9" s="433" t="s">
        <v>195</v>
      </c>
      <c r="L9" s="434"/>
      <c r="M9" s="568" t="s">
        <v>163</v>
      </c>
      <c r="N9" s="569"/>
      <c r="O9" s="568" t="s">
        <v>162</v>
      </c>
      <c r="P9" s="569"/>
      <c r="Q9" s="433" t="s">
        <v>195</v>
      </c>
      <c r="R9" s="434"/>
      <c r="S9" s="568" t="s">
        <v>163</v>
      </c>
      <c r="T9" s="569"/>
      <c r="U9" s="568" t="s">
        <v>162</v>
      </c>
      <c r="V9" s="569"/>
      <c r="W9" s="433" t="s">
        <v>195</v>
      </c>
      <c r="X9" s="434"/>
      <c r="Y9" s="568" t="s">
        <v>163</v>
      </c>
      <c r="Z9" s="569"/>
      <c r="AA9" s="568" t="s">
        <v>162</v>
      </c>
      <c r="AB9" s="569"/>
      <c r="AC9" s="433" t="s">
        <v>195</v>
      </c>
      <c r="AD9" s="434"/>
      <c r="AE9" s="568" t="s">
        <v>163</v>
      </c>
      <c r="AF9" s="569"/>
      <c r="AG9" s="568" t="s">
        <v>162</v>
      </c>
      <c r="AH9" s="569"/>
      <c r="AI9" s="433" t="s">
        <v>195</v>
      </c>
      <c r="AJ9" s="434"/>
      <c r="AK9" s="568" t="s">
        <v>163</v>
      </c>
      <c r="AL9" s="569"/>
      <c r="AM9" s="568" t="s">
        <v>162</v>
      </c>
      <c r="AN9" s="569"/>
      <c r="AO9" s="433" t="s">
        <v>195</v>
      </c>
      <c r="AP9" s="434"/>
      <c r="AQ9" s="561" t="s">
        <v>163</v>
      </c>
      <c r="AR9" s="561"/>
      <c r="AS9" s="568" t="s">
        <v>162</v>
      </c>
      <c r="AT9" s="569"/>
      <c r="AU9" s="433" t="s">
        <v>195</v>
      </c>
      <c r="AV9" s="434"/>
      <c r="AW9" s="568" t="s">
        <v>163</v>
      </c>
      <c r="AX9" s="569"/>
      <c r="AY9" s="568" t="s">
        <v>162</v>
      </c>
      <c r="AZ9" s="569"/>
      <c r="BA9" s="433" t="s">
        <v>195</v>
      </c>
      <c r="BB9" s="434"/>
      <c r="BC9" s="561" t="s">
        <v>163</v>
      </c>
      <c r="BD9" s="561"/>
      <c r="BE9" s="568" t="s">
        <v>162</v>
      </c>
      <c r="BF9" s="569"/>
      <c r="BG9" s="433" t="s">
        <v>195</v>
      </c>
      <c r="BH9" s="434"/>
      <c r="BI9" s="568" t="s">
        <v>163</v>
      </c>
      <c r="BJ9" s="569"/>
      <c r="BK9" s="568" t="s">
        <v>162</v>
      </c>
      <c r="BL9" s="569"/>
      <c r="BM9" s="433" t="s">
        <v>195</v>
      </c>
      <c r="BN9" s="434"/>
      <c r="BO9" s="568" t="s">
        <v>163</v>
      </c>
      <c r="BP9" s="569"/>
      <c r="BQ9" s="568" t="s">
        <v>162</v>
      </c>
      <c r="BR9" s="569"/>
      <c r="BS9" s="433" t="s">
        <v>195</v>
      </c>
      <c r="BT9" s="434"/>
      <c r="BU9" s="568" t="s">
        <v>163</v>
      </c>
      <c r="BV9" s="569"/>
      <c r="BW9" s="568" t="s">
        <v>162</v>
      </c>
      <c r="BX9" s="569"/>
      <c r="BY9" s="433" t="s">
        <v>195</v>
      </c>
      <c r="BZ9" s="434"/>
      <c r="CA9" s="568" t="s">
        <v>163</v>
      </c>
      <c r="CB9" s="569"/>
      <c r="CC9" s="568" t="s">
        <v>162</v>
      </c>
      <c r="CD9" s="569"/>
      <c r="CE9" s="433" t="s">
        <v>195</v>
      </c>
      <c r="CF9" s="434"/>
      <c r="CG9" s="568" t="s">
        <v>163</v>
      </c>
      <c r="CH9" s="569"/>
      <c r="CI9" s="568" t="s">
        <v>162</v>
      </c>
      <c r="CJ9" s="569"/>
      <c r="CK9" s="433" t="s">
        <v>195</v>
      </c>
      <c r="CL9" s="434"/>
      <c r="CM9" s="568" t="s">
        <v>163</v>
      </c>
      <c r="CN9" s="569"/>
      <c r="CO9" s="568" t="s">
        <v>162</v>
      </c>
      <c r="CP9" s="569"/>
      <c r="CQ9" s="433" t="s">
        <v>195</v>
      </c>
      <c r="CR9" s="434"/>
      <c r="CS9" s="568" t="s">
        <v>163</v>
      </c>
      <c r="CT9" s="569"/>
      <c r="CU9" s="568" t="s">
        <v>162</v>
      </c>
      <c r="CV9" s="569"/>
      <c r="CW9" s="433" t="s">
        <v>195</v>
      </c>
      <c r="CX9" s="434"/>
      <c r="CY9" s="568" t="s">
        <v>163</v>
      </c>
      <c r="CZ9" s="569"/>
      <c r="DA9" s="568" t="s">
        <v>162</v>
      </c>
      <c r="DB9" s="569"/>
      <c r="DC9" s="433" t="s">
        <v>195</v>
      </c>
      <c r="DD9" s="434"/>
      <c r="DE9" s="568" t="s">
        <v>163</v>
      </c>
      <c r="DF9" s="569"/>
      <c r="DG9" s="568" t="s">
        <v>162</v>
      </c>
      <c r="DH9" s="569"/>
      <c r="DI9" s="433" t="s">
        <v>195</v>
      </c>
      <c r="DJ9" s="434"/>
      <c r="DK9" s="561" t="s">
        <v>163</v>
      </c>
      <c r="DL9" s="561"/>
      <c r="DM9" s="568" t="s">
        <v>162</v>
      </c>
      <c r="DN9" s="569"/>
      <c r="DO9" s="433" t="s">
        <v>195</v>
      </c>
      <c r="DP9" s="434"/>
      <c r="DQ9" s="568" t="s">
        <v>163</v>
      </c>
      <c r="DR9" s="569"/>
      <c r="DS9" s="568" t="s">
        <v>162</v>
      </c>
      <c r="DT9" s="569"/>
      <c r="DU9" s="433" t="s">
        <v>195</v>
      </c>
      <c r="DV9" s="434"/>
      <c r="DW9" s="568" t="s">
        <v>163</v>
      </c>
      <c r="DX9" s="569"/>
      <c r="DY9" s="568" t="s">
        <v>162</v>
      </c>
      <c r="DZ9" s="569"/>
      <c r="EA9" s="433" t="s">
        <v>195</v>
      </c>
      <c r="EB9" s="434"/>
      <c r="EC9" s="568" t="s">
        <v>163</v>
      </c>
      <c r="ED9" s="569"/>
      <c r="EE9" s="568" t="s">
        <v>162</v>
      </c>
      <c r="EF9" s="569"/>
      <c r="EG9" s="433" t="s">
        <v>195</v>
      </c>
      <c r="EH9" s="434"/>
      <c r="EI9" s="568" t="s">
        <v>163</v>
      </c>
      <c r="EJ9" s="569"/>
      <c r="EK9" s="568" t="s">
        <v>162</v>
      </c>
      <c r="EL9" s="569"/>
      <c r="EM9" s="433" t="s">
        <v>195</v>
      </c>
      <c r="EN9" s="434"/>
      <c r="EO9" s="568" t="s">
        <v>163</v>
      </c>
      <c r="EP9" s="569"/>
      <c r="EQ9" s="568" t="s">
        <v>162</v>
      </c>
      <c r="ER9" s="569"/>
      <c r="ES9" s="433" t="s">
        <v>195</v>
      </c>
      <c r="ET9" s="434"/>
      <c r="EU9" s="568" t="s">
        <v>163</v>
      </c>
      <c r="EV9" s="569"/>
      <c r="EW9" s="568" t="s">
        <v>162</v>
      </c>
      <c r="EX9" s="569"/>
      <c r="EY9" s="433" t="s">
        <v>195</v>
      </c>
      <c r="EZ9" s="434"/>
      <c r="FA9" s="568" t="s">
        <v>163</v>
      </c>
      <c r="FB9" s="569"/>
      <c r="FC9" s="568" t="s">
        <v>162</v>
      </c>
      <c r="FD9" s="569"/>
      <c r="FE9" s="433" t="s">
        <v>195</v>
      </c>
      <c r="FF9" s="434"/>
      <c r="FG9" s="568" t="s">
        <v>163</v>
      </c>
      <c r="FH9" s="569"/>
      <c r="FI9" s="568" t="s">
        <v>162</v>
      </c>
      <c r="FJ9" s="569"/>
      <c r="FK9" s="433" t="s">
        <v>195</v>
      </c>
      <c r="FL9" s="434"/>
      <c r="FM9" s="568" t="s">
        <v>163</v>
      </c>
      <c r="FN9" s="569"/>
      <c r="FO9" s="568" t="s">
        <v>162</v>
      </c>
      <c r="FP9" s="569"/>
      <c r="FQ9" s="433" t="s">
        <v>195</v>
      </c>
      <c r="FR9" s="434"/>
      <c r="FS9" s="568" t="s">
        <v>163</v>
      </c>
      <c r="FT9" s="569"/>
      <c r="FU9" s="568" t="s">
        <v>162</v>
      </c>
      <c r="FV9" s="569"/>
      <c r="FW9" s="433" t="s">
        <v>195</v>
      </c>
      <c r="FX9" s="434"/>
      <c r="FY9" s="568" t="s">
        <v>163</v>
      </c>
      <c r="FZ9" s="569"/>
      <c r="GA9" s="568" t="s">
        <v>162</v>
      </c>
      <c r="GB9" s="569"/>
      <c r="GC9" s="433" t="s">
        <v>195</v>
      </c>
      <c r="GD9" s="434"/>
      <c r="GE9" s="568" t="s">
        <v>163</v>
      </c>
      <c r="GF9" s="569"/>
      <c r="GG9" s="568" t="s">
        <v>162</v>
      </c>
      <c r="GH9" s="569"/>
      <c r="GI9" s="568" t="s">
        <v>163</v>
      </c>
      <c r="GJ9" s="569"/>
      <c r="GK9" s="568" t="s">
        <v>162</v>
      </c>
      <c r="GL9" s="569"/>
      <c r="GM9" s="568" t="s">
        <v>163</v>
      </c>
      <c r="GN9" s="569"/>
      <c r="GO9" s="568" t="s">
        <v>162</v>
      </c>
      <c r="GP9" s="569"/>
      <c r="GQ9" s="568" t="s">
        <v>163</v>
      </c>
      <c r="GR9" s="569"/>
      <c r="GS9" s="568" t="s">
        <v>162</v>
      </c>
      <c r="GT9" s="569"/>
      <c r="GU9" s="568" t="s">
        <v>163</v>
      </c>
      <c r="GV9" s="569"/>
      <c r="GW9" s="568" t="s">
        <v>162</v>
      </c>
      <c r="GX9" s="569"/>
      <c r="GY9" s="568" t="s">
        <v>163</v>
      </c>
      <c r="GZ9" s="569"/>
      <c r="HA9" s="568" t="s">
        <v>162</v>
      </c>
      <c r="HB9" s="569"/>
      <c r="HC9" s="568" t="s">
        <v>163</v>
      </c>
      <c r="HD9" s="569"/>
      <c r="HE9" s="568" t="s">
        <v>162</v>
      </c>
      <c r="HF9" s="569"/>
      <c r="HG9" s="568" t="s">
        <v>163</v>
      </c>
      <c r="HH9" s="569"/>
      <c r="HI9" s="568" t="s">
        <v>162</v>
      </c>
      <c r="HJ9" s="569"/>
      <c r="HK9" s="568" t="s">
        <v>163</v>
      </c>
      <c r="HL9" s="569"/>
      <c r="HM9" s="568" t="s">
        <v>162</v>
      </c>
      <c r="HN9" s="569"/>
      <c r="HO9" s="568" t="s">
        <v>163</v>
      </c>
      <c r="HP9" s="569"/>
      <c r="HQ9" s="568" t="s">
        <v>162</v>
      </c>
      <c r="HR9" s="569"/>
      <c r="HS9" s="568" t="s">
        <v>163</v>
      </c>
      <c r="HT9" s="569"/>
      <c r="HU9" s="568" t="s">
        <v>162</v>
      </c>
      <c r="HV9" s="569"/>
      <c r="HW9" s="568" t="s">
        <v>163</v>
      </c>
      <c r="HX9" s="569"/>
      <c r="HY9" s="568" t="s">
        <v>162</v>
      </c>
      <c r="HZ9" s="569"/>
      <c r="IA9" s="568" t="s">
        <v>163</v>
      </c>
      <c r="IB9" s="569"/>
      <c r="IC9" s="568" t="s">
        <v>162</v>
      </c>
      <c r="ID9" s="569"/>
      <c r="IE9" s="568" t="s">
        <v>163</v>
      </c>
      <c r="IF9" s="593"/>
      <c r="IG9" s="561" t="s">
        <v>162</v>
      </c>
      <c r="IH9" s="561"/>
      <c r="II9" s="561" t="s">
        <v>163</v>
      </c>
      <c r="IJ9" s="561"/>
      <c r="IK9" s="568" t="s">
        <v>162</v>
      </c>
      <c r="IL9" s="569"/>
      <c r="IM9" s="568" t="s">
        <v>163</v>
      </c>
      <c r="IN9" s="569"/>
      <c r="IO9" s="568" t="s">
        <v>162</v>
      </c>
      <c r="IP9" s="569"/>
      <c r="IQ9" s="568" t="s">
        <v>163</v>
      </c>
      <c r="IR9" s="569"/>
      <c r="IS9" s="568" t="s">
        <v>162</v>
      </c>
      <c r="IT9" s="569"/>
      <c r="IU9" s="568" t="s">
        <v>163</v>
      </c>
      <c r="IV9" s="569"/>
      <c r="IW9" s="568" t="s">
        <v>162</v>
      </c>
      <c r="IX9" s="569"/>
      <c r="IY9" s="568" t="s">
        <v>163</v>
      </c>
      <c r="IZ9" s="569"/>
      <c r="JA9" s="568" t="s">
        <v>162</v>
      </c>
      <c r="JB9" s="569"/>
      <c r="JC9" s="568" t="s">
        <v>163</v>
      </c>
      <c r="JD9" s="569"/>
      <c r="JE9" s="568" t="s">
        <v>162</v>
      </c>
      <c r="JF9" s="569"/>
      <c r="JG9" s="568" t="s">
        <v>163</v>
      </c>
      <c r="JH9" s="569"/>
      <c r="JI9" s="568" t="s">
        <v>162</v>
      </c>
      <c r="JJ9" s="569"/>
      <c r="JK9" s="568" t="s">
        <v>163</v>
      </c>
      <c r="JL9" s="569"/>
      <c r="JM9" s="564" t="s">
        <v>162</v>
      </c>
      <c r="JN9" s="565"/>
      <c r="JO9" s="564" t="s">
        <v>163</v>
      </c>
      <c r="JP9" s="565"/>
      <c r="JQ9" s="564" t="s">
        <v>162</v>
      </c>
      <c r="JR9" s="565"/>
      <c r="JS9" s="564" t="s">
        <v>163</v>
      </c>
      <c r="JT9" s="565"/>
      <c r="JU9" s="564" t="s">
        <v>162</v>
      </c>
      <c r="JV9" s="565"/>
      <c r="JW9" s="564" t="s">
        <v>163</v>
      </c>
      <c r="JX9" s="565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4.12</v>
      </c>
      <c r="J11" s="67"/>
      <c r="K11" s="67"/>
      <c r="L11" s="67"/>
      <c r="M11" s="67">
        <f>I11+K11</f>
        <v>4.12</v>
      </c>
      <c r="N11" s="67">
        <f>J11+L11</f>
        <v>0</v>
      </c>
      <c r="O11" s="67">
        <v>0.82</v>
      </c>
      <c r="P11" s="67"/>
      <c r="Q11" s="70"/>
      <c r="R11" s="67"/>
      <c r="S11" s="67">
        <f>O11+Q11</f>
        <v>0.82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113.4</v>
      </c>
      <c r="AH11" s="67"/>
      <c r="AI11" s="67"/>
      <c r="AJ11" s="67"/>
      <c r="AK11" s="67">
        <f>AG11+AI11</f>
        <v>113.4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30.93</v>
      </c>
      <c r="BX11" s="70"/>
      <c r="BY11" s="75"/>
      <c r="BZ11" s="86"/>
      <c r="CA11" s="67">
        <f>BW11+BY11</f>
        <v>30.93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2.58</v>
      </c>
      <c r="EX11" s="67"/>
      <c r="EY11" s="67"/>
      <c r="EZ11" s="67"/>
      <c r="FA11" s="67">
        <f>EW11+EY11</f>
        <v>2.58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2.06</v>
      </c>
      <c r="GH11" s="172"/>
      <c r="GI11" s="70">
        <f t="shared" ref="GI11:GI42" si="1">GG11</f>
        <v>2.06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/>
      <c r="GX11" s="172"/>
      <c r="GY11" s="70">
        <f>GW11</f>
        <v>0</v>
      </c>
      <c r="GZ11" s="70">
        <f>GX11</f>
        <v>0</v>
      </c>
      <c r="HA11" s="172">
        <v>7.22</v>
      </c>
      <c r="HB11" s="172"/>
      <c r="HC11" s="70">
        <f>HA11</f>
        <v>7.22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2.4700000000000002</v>
      </c>
      <c r="HJ11" s="172"/>
      <c r="HK11" s="70">
        <f>HI11</f>
        <v>2.4700000000000002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1.55</v>
      </c>
      <c r="JF11" s="187"/>
      <c r="JG11" s="187">
        <f>JE11</f>
        <v>1.55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4.12</v>
      </c>
      <c r="J12" s="67"/>
      <c r="K12" s="67"/>
      <c r="L12" s="67"/>
      <c r="M12" s="67">
        <f t="shared" ref="M12:N75" si="2">I12+K12</f>
        <v>4.12</v>
      </c>
      <c r="N12" s="67">
        <f t="shared" si="2"/>
        <v>0</v>
      </c>
      <c r="O12" s="67">
        <v>0.82</v>
      </c>
      <c r="P12" s="67"/>
      <c r="Q12" s="70"/>
      <c r="R12" s="67"/>
      <c r="S12" s="67">
        <f t="shared" ref="S12:T75" si="3">O12+Q12</f>
        <v>0.82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61.86</v>
      </c>
      <c r="AH12" s="67"/>
      <c r="AI12" s="67"/>
      <c r="AJ12" s="67"/>
      <c r="AK12" s="67">
        <f t="shared" ref="AK12:AL75" si="6">AG12+AI12</f>
        <v>61.86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30.93</v>
      </c>
      <c r="BX12" s="70"/>
      <c r="BY12" s="75"/>
      <c r="BZ12" s="86"/>
      <c r="CA12" s="67">
        <f t="shared" ref="CA12:CB75" si="13">BW12+BY12</f>
        <v>30.93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2.58</v>
      </c>
      <c r="EX12" s="67"/>
      <c r="EY12" s="67"/>
      <c r="EZ12" s="67"/>
      <c r="FA12" s="67">
        <f t="shared" ref="FA12:FB75" si="27">EW12+EY12</f>
        <v>2.58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2.06</v>
      </c>
      <c r="GH12" s="172"/>
      <c r="GI12" s="70">
        <f t="shared" si="1"/>
        <v>2.06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/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7.22</v>
      </c>
      <c r="HB12" s="172"/>
      <c r="HC12" s="70">
        <f t="shared" ref="HC12:HC75" si="46">HA12</f>
        <v>7.22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2.4700000000000002</v>
      </c>
      <c r="HJ12" s="172"/>
      <c r="HK12" s="70">
        <f t="shared" ref="HK12:HL75" si="49">HI12</f>
        <v>2.4700000000000002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1.55</v>
      </c>
      <c r="JF12" s="187"/>
      <c r="JG12" s="187">
        <f t="shared" ref="JG12:JH75" si="63">JE12</f>
        <v>1.55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4.12</v>
      </c>
      <c r="J13" s="67"/>
      <c r="K13" s="67"/>
      <c r="L13" s="67"/>
      <c r="M13" s="191">
        <f t="shared" si="2"/>
        <v>4.12</v>
      </c>
      <c r="N13" s="191">
        <f t="shared" si="2"/>
        <v>0</v>
      </c>
      <c r="O13" s="189">
        <v>0.82</v>
      </c>
      <c r="P13" s="192"/>
      <c r="Q13" s="190"/>
      <c r="R13" s="191"/>
      <c r="S13" s="191">
        <f t="shared" si="3"/>
        <v>0.82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25.77</v>
      </c>
      <c r="AH13" s="191"/>
      <c r="AI13" s="191"/>
      <c r="AJ13" s="191"/>
      <c r="AK13" s="191">
        <f t="shared" si="6"/>
        <v>25.77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30.93</v>
      </c>
      <c r="BX13" s="190"/>
      <c r="BY13" s="201"/>
      <c r="BZ13" s="202"/>
      <c r="CA13" s="191">
        <f t="shared" si="13"/>
        <v>30.93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2.06</v>
      </c>
      <c r="EL13" s="189"/>
      <c r="EM13" s="204"/>
      <c r="EN13" s="204"/>
      <c r="EO13" s="191">
        <f t="shared" si="24"/>
        <v>2.06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2.58</v>
      </c>
      <c r="EX13" s="191"/>
      <c r="EY13" s="191"/>
      <c r="EZ13" s="191"/>
      <c r="FA13" s="191">
        <f t="shared" si="27"/>
        <v>2.58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2.06</v>
      </c>
      <c r="GH13" s="209"/>
      <c r="GI13" s="190">
        <f t="shared" si="1"/>
        <v>2.06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/>
      <c r="GX13" s="209"/>
      <c r="GY13" s="190">
        <f t="shared" si="44"/>
        <v>0</v>
      </c>
      <c r="GZ13" s="190">
        <f t="shared" si="45"/>
        <v>0</v>
      </c>
      <c r="HA13" s="209">
        <v>9.2799999999999994</v>
      </c>
      <c r="HB13" s="209"/>
      <c r="HC13" s="190">
        <f t="shared" si="46"/>
        <v>9.2799999999999994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1.1299999999999999</v>
      </c>
      <c r="HJ13" s="172"/>
      <c r="HK13" s="190">
        <f t="shared" si="49"/>
        <v>1.1299999999999999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/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187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1.55</v>
      </c>
      <c r="JF13" s="187"/>
      <c r="JG13" s="187">
        <f t="shared" si="63"/>
        <v>1.55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4.12</v>
      </c>
      <c r="J14" s="67"/>
      <c r="K14" s="67"/>
      <c r="L14" s="67"/>
      <c r="M14" s="67">
        <f t="shared" si="2"/>
        <v>4.12</v>
      </c>
      <c r="N14" s="67">
        <f t="shared" si="2"/>
        <v>0</v>
      </c>
      <c r="O14" s="212">
        <v>0.82</v>
      </c>
      <c r="P14" s="213"/>
      <c r="Q14" s="70"/>
      <c r="R14" s="67"/>
      <c r="S14" s="67">
        <f t="shared" si="3"/>
        <v>0.82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57.73</v>
      </c>
      <c r="AH14" s="67"/>
      <c r="AI14" s="67"/>
      <c r="AJ14" s="67"/>
      <c r="AK14" s="67">
        <f t="shared" si="6"/>
        <v>57.73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30.93</v>
      </c>
      <c r="BX14" s="70"/>
      <c r="BY14" s="75"/>
      <c r="BZ14" s="218"/>
      <c r="CA14" s="67">
        <f t="shared" si="13"/>
        <v>30.93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2.06</v>
      </c>
      <c r="EL14" s="212"/>
      <c r="EM14" s="219"/>
      <c r="EN14" s="219"/>
      <c r="EO14" s="67">
        <f t="shared" si="24"/>
        <v>2.06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2.58</v>
      </c>
      <c r="EX14" s="67"/>
      <c r="EY14" s="67"/>
      <c r="EZ14" s="67"/>
      <c r="FA14" s="67">
        <f t="shared" si="27"/>
        <v>2.58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2.06</v>
      </c>
      <c r="GH14" s="172"/>
      <c r="GI14" s="70">
        <f t="shared" si="1"/>
        <v>2.06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/>
      <c r="GX14" s="172"/>
      <c r="GY14" s="70">
        <f t="shared" si="44"/>
        <v>0</v>
      </c>
      <c r="GZ14" s="70">
        <f t="shared" si="45"/>
        <v>0</v>
      </c>
      <c r="HA14" s="172">
        <v>9.2799999999999994</v>
      </c>
      <c r="HB14" s="172"/>
      <c r="HC14" s="70">
        <f t="shared" si="46"/>
        <v>9.2799999999999994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1.1299999999999999</v>
      </c>
      <c r="HJ14" s="172"/>
      <c r="HK14" s="70">
        <f t="shared" si="49"/>
        <v>1.1299999999999999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187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1.55</v>
      </c>
      <c r="JF14" s="187"/>
      <c r="JG14" s="187">
        <f t="shared" si="63"/>
        <v>1.55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4.12</v>
      </c>
      <c r="J15" s="67"/>
      <c r="K15" s="67"/>
      <c r="L15" s="67"/>
      <c r="M15" s="67">
        <f t="shared" si="2"/>
        <v>4.12</v>
      </c>
      <c r="N15" s="67">
        <f t="shared" si="2"/>
        <v>0</v>
      </c>
      <c r="O15" s="212">
        <v>0.82</v>
      </c>
      <c r="P15" s="213"/>
      <c r="Q15" s="70"/>
      <c r="R15" s="67"/>
      <c r="S15" s="67">
        <f t="shared" si="3"/>
        <v>0.82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61.86</v>
      </c>
      <c r="AH15" s="67"/>
      <c r="AI15" s="67"/>
      <c r="AJ15" s="67"/>
      <c r="AK15" s="67">
        <f t="shared" si="6"/>
        <v>61.86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30.93</v>
      </c>
      <c r="BX15" s="70"/>
      <c r="BY15" s="75"/>
      <c r="BZ15" s="218"/>
      <c r="CA15" s="67">
        <f t="shared" si="13"/>
        <v>30.93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1.03</v>
      </c>
      <c r="EL15" s="212"/>
      <c r="EM15" s="219"/>
      <c r="EN15" s="219"/>
      <c r="EO15" s="67">
        <f t="shared" si="24"/>
        <v>1.03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2.58</v>
      </c>
      <c r="EX15" s="67"/>
      <c r="EY15" s="67"/>
      <c r="EZ15" s="67"/>
      <c r="FA15" s="67">
        <f t="shared" si="27"/>
        <v>2.58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2.06</v>
      </c>
      <c r="GH15" s="172"/>
      <c r="GI15" s="70">
        <f t="shared" si="1"/>
        <v>2.06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/>
      <c r="GX15" s="172"/>
      <c r="GY15" s="70">
        <f t="shared" si="44"/>
        <v>0</v>
      </c>
      <c r="GZ15" s="70">
        <f t="shared" si="45"/>
        <v>0</v>
      </c>
      <c r="HA15" s="172">
        <v>9.2799999999999994</v>
      </c>
      <c r="HB15" s="172"/>
      <c r="HC15" s="70">
        <f t="shared" si="46"/>
        <v>9.2799999999999994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1.1299999999999999</v>
      </c>
      <c r="HJ15" s="172"/>
      <c r="HK15" s="70">
        <f t="shared" si="49"/>
        <v>1.1299999999999999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187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1.55</v>
      </c>
      <c r="JF15" s="187"/>
      <c r="JG15" s="187">
        <f t="shared" si="63"/>
        <v>1.55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4.12</v>
      </c>
      <c r="J16" s="67"/>
      <c r="K16" s="67"/>
      <c r="L16" s="67"/>
      <c r="M16" s="67">
        <f t="shared" si="2"/>
        <v>4.12</v>
      </c>
      <c r="N16" s="67">
        <f t="shared" si="2"/>
        <v>0</v>
      </c>
      <c r="O16" s="212">
        <v>0.82</v>
      </c>
      <c r="P16" s="213"/>
      <c r="Q16" s="70"/>
      <c r="R16" s="67"/>
      <c r="S16" s="67">
        <f t="shared" si="3"/>
        <v>0.82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20.62</v>
      </c>
      <c r="AH16" s="67"/>
      <c r="AI16" s="67"/>
      <c r="AJ16" s="67"/>
      <c r="AK16" s="67">
        <f t="shared" si="6"/>
        <v>20.62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30.93</v>
      </c>
      <c r="BX16" s="70"/>
      <c r="BY16" s="75"/>
      <c r="BZ16" s="218"/>
      <c r="CA16" s="67">
        <f t="shared" si="13"/>
        <v>30.93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1.03</v>
      </c>
      <c r="EL16" s="212"/>
      <c r="EM16" s="219"/>
      <c r="EN16" s="219"/>
      <c r="EO16" s="67">
        <f t="shared" si="24"/>
        <v>1.03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2.58</v>
      </c>
      <c r="EX16" s="67"/>
      <c r="EY16" s="67"/>
      <c r="EZ16" s="67"/>
      <c r="FA16" s="67">
        <f t="shared" si="27"/>
        <v>2.58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2.06</v>
      </c>
      <c r="GH16" s="172"/>
      <c r="GI16" s="70">
        <f t="shared" si="1"/>
        <v>2.06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/>
      <c r="GX16" s="172"/>
      <c r="GY16" s="70">
        <f t="shared" si="44"/>
        <v>0</v>
      </c>
      <c r="GZ16" s="70">
        <f t="shared" si="45"/>
        <v>0</v>
      </c>
      <c r="HA16" s="172">
        <v>9.2799999999999994</v>
      </c>
      <c r="HB16" s="172"/>
      <c r="HC16" s="70">
        <f t="shared" si="46"/>
        <v>9.2799999999999994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1.1299999999999999</v>
      </c>
      <c r="HJ16" s="172"/>
      <c r="HK16" s="70">
        <f t="shared" si="49"/>
        <v>1.1299999999999999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187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1.55</v>
      </c>
      <c r="JF16" s="187"/>
      <c r="JG16" s="187">
        <f t="shared" si="63"/>
        <v>1.55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4.12</v>
      </c>
      <c r="J17" s="67"/>
      <c r="K17" s="67"/>
      <c r="L17" s="67"/>
      <c r="M17" s="67">
        <f t="shared" si="2"/>
        <v>4.12</v>
      </c>
      <c r="N17" s="67">
        <f t="shared" si="2"/>
        <v>0</v>
      </c>
      <c r="O17" s="212">
        <v>0.82</v>
      </c>
      <c r="P17" s="213"/>
      <c r="Q17" s="70"/>
      <c r="R17" s="67"/>
      <c r="S17" s="67">
        <f t="shared" si="3"/>
        <v>0.82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82.47</v>
      </c>
      <c r="AH17" s="67"/>
      <c r="AI17" s="67"/>
      <c r="AJ17" s="67"/>
      <c r="AK17" s="67">
        <f t="shared" si="6"/>
        <v>82.47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82.47</v>
      </c>
      <c r="BX17" s="70"/>
      <c r="BY17" s="75"/>
      <c r="BZ17" s="218"/>
      <c r="CA17" s="67">
        <f t="shared" si="13"/>
        <v>82.47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1.03</v>
      </c>
      <c r="EL17" s="212"/>
      <c r="EM17" s="219"/>
      <c r="EN17" s="219"/>
      <c r="EO17" s="67">
        <f t="shared" si="24"/>
        <v>1.03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2.58</v>
      </c>
      <c r="EX17" s="67"/>
      <c r="EY17" s="67"/>
      <c r="EZ17" s="67"/>
      <c r="FA17" s="67">
        <f t="shared" si="27"/>
        <v>2.58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2.06</v>
      </c>
      <c r="GH17" s="172"/>
      <c r="GI17" s="70">
        <f t="shared" si="1"/>
        <v>2.06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/>
      <c r="GX17" s="172"/>
      <c r="GY17" s="70">
        <f t="shared" si="44"/>
        <v>0</v>
      </c>
      <c r="GZ17" s="70">
        <f t="shared" si="45"/>
        <v>0</v>
      </c>
      <c r="HA17" s="172">
        <v>9.2799999999999994</v>
      </c>
      <c r="HB17" s="172"/>
      <c r="HC17" s="70">
        <f t="shared" si="46"/>
        <v>9.2799999999999994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2.27</v>
      </c>
      <c r="HJ17" s="172"/>
      <c r="HK17" s="70">
        <f t="shared" si="49"/>
        <v>2.27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187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1.55</v>
      </c>
      <c r="JF17" s="187"/>
      <c r="JG17" s="187">
        <f t="shared" si="63"/>
        <v>1.55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4.12</v>
      </c>
      <c r="J18" s="67"/>
      <c r="K18" s="67"/>
      <c r="L18" s="67"/>
      <c r="M18" s="67">
        <f t="shared" si="2"/>
        <v>4.12</v>
      </c>
      <c r="N18" s="67">
        <f t="shared" si="2"/>
        <v>0</v>
      </c>
      <c r="O18" s="212">
        <v>0.82</v>
      </c>
      <c r="P18" s="213"/>
      <c r="Q18" s="70"/>
      <c r="R18" s="67"/>
      <c r="S18" s="67">
        <f t="shared" si="3"/>
        <v>0.82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113.4</v>
      </c>
      <c r="AH18" s="67"/>
      <c r="AI18" s="67"/>
      <c r="AJ18" s="67"/>
      <c r="AK18" s="67">
        <f t="shared" si="6"/>
        <v>113.4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82.47</v>
      </c>
      <c r="BX18" s="70"/>
      <c r="BY18" s="75"/>
      <c r="BZ18" s="218"/>
      <c r="CA18" s="67">
        <f t="shared" si="13"/>
        <v>82.47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1.03</v>
      </c>
      <c r="EL18" s="212"/>
      <c r="EM18" s="219"/>
      <c r="EN18" s="219"/>
      <c r="EO18" s="67">
        <f t="shared" si="24"/>
        <v>1.03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2.58</v>
      </c>
      <c r="EX18" s="67"/>
      <c r="EY18" s="67"/>
      <c r="EZ18" s="67"/>
      <c r="FA18" s="67">
        <f t="shared" si="27"/>
        <v>2.58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2.06</v>
      </c>
      <c r="GH18" s="172"/>
      <c r="GI18" s="70">
        <f t="shared" si="1"/>
        <v>2.06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/>
      <c r="GX18" s="172"/>
      <c r="GY18" s="70">
        <f t="shared" si="44"/>
        <v>0</v>
      </c>
      <c r="GZ18" s="70">
        <f t="shared" si="45"/>
        <v>0</v>
      </c>
      <c r="HA18" s="172">
        <v>9.2799999999999994</v>
      </c>
      <c r="HB18" s="172"/>
      <c r="HC18" s="70">
        <f t="shared" si="46"/>
        <v>9.2799999999999994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2.27</v>
      </c>
      <c r="HJ18" s="172"/>
      <c r="HK18" s="70">
        <f t="shared" si="49"/>
        <v>2.27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187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1.55</v>
      </c>
      <c r="JF18" s="187"/>
      <c r="JG18" s="187">
        <f t="shared" si="63"/>
        <v>1.55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4.12</v>
      </c>
      <c r="J19" s="67"/>
      <c r="K19" s="67"/>
      <c r="L19" s="67"/>
      <c r="M19" s="67">
        <f t="shared" si="2"/>
        <v>4.12</v>
      </c>
      <c r="N19" s="67">
        <f t="shared" si="2"/>
        <v>0</v>
      </c>
      <c r="O19" s="212">
        <v>0.82</v>
      </c>
      <c r="P19" s="213"/>
      <c r="Q19" s="70"/>
      <c r="R19" s="67"/>
      <c r="S19" s="67">
        <f t="shared" si="3"/>
        <v>0.82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82.47</v>
      </c>
      <c r="AH19" s="67"/>
      <c r="AI19" s="67"/>
      <c r="AJ19" s="67"/>
      <c r="AK19" s="67">
        <f t="shared" si="6"/>
        <v>82.47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82.47</v>
      </c>
      <c r="BX19" s="70"/>
      <c r="BY19" s="75"/>
      <c r="BZ19" s="218"/>
      <c r="CA19" s="67">
        <f t="shared" si="13"/>
        <v>82.47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2.06</v>
      </c>
      <c r="EL19" s="212"/>
      <c r="EM19" s="219"/>
      <c r="EN19" s="219"/>
      <c r="EO19" s="67">
        <f t="shared" si="24"/>
        <v>2.06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2.58</v>
      </c>
      <c r="EX19" s="67"/>
      <c r="EY19" s="67"/>
      <c r="EZ19" s="67"/>
      <c r="FA19" s="67">
        <f t="shared" si="27"/>
        <v>2.58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2.06</v>
      </c>
      <c r="GH19" s="172"/>
      <c r="GI19" s="70">
        <f t="shared" si="1"/>
        <v>2.06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/>
      <c r="GX19" s="172"/>
      <c r="GY19" s="70">
        <f t="shared" si="44"/>
        <v>0</v>
      </c>
      <c r="GZ19" s="70">
        <f t="shared" si="45"/>
        <v>0</v>
      </c>
      <c r="HA19" s="172">
        <v>6.19</v>
      </c>
      <c r="HB19" s="172"/>
      <c r="HC19" s="70">
        <f t="shared" si="46"/>
        <v>6.19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2.27</v>
      </c>
      <c r="HJ19" s="172"/>
      <c r="HK19" s="70">
        <f t="shared" si="49"/>
        <v>2.27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187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1.55</v>
      </c>
      <c r="JF19" s="187"/>
      <c r="JG19" s="187">
        <f t="shared" si="63"/>
        <v>1.55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4.12</v>
      </c>
      <c r="J20" s="67"/>
      <c r="K20" s="67"/>
      <c r="L20" s="67"/>
      <c r="M20" s="67">
        <f t="shared" si="2"/>
        <v>4.12</v>
      </c>
      <c r="N20" s="67">
        <f t="shared" si="2"/>
        <v>0</v>
      </c>
      <c r="O20" s="212">
        <v>0.82</v>
      </c>
      <c r="P20" s="213"/>
      <c r="Q20" s="70"/>
      <c r="R20" s="67"/>
      <c r="S20" s="67">
        <f t="shared" si="3"/>
        <v>0.82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25.77</v>
      </c>
      <c r="AH20" s="67"/>
      <c r="AI20" s="67"/>
      <c r="AJ20" s="67"/>
      <c r="AK20" s="67">
        <f t="shared" si="6"/>
        <v>25.77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82.47</v>
      </c>
      <c r="BX20" s="70"/>
      <c r="BY20" s="75"/>
      <c r="BZ20" s="218"/>
      <c r="CA20" s="67">
        <f t="shared" si="13"/>
        <v>82.47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2.06</v>
      </c>
      <c r="EL20" s="212"/>
      <c r="EM20" s="219"/>
      <c r="EN20" s="219"/>
      <c r="EO20" s="67">
        <f t="shared" si="24"/>
        <v>2.06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2.58</v>
      </c>
      <c r="EX20" s="67"/>
      <c r="EY20" s="67"/>
      <c r="EZ20" s="67"/>
      <c r="FA20" s="67">
        <f t="shared" si="27"/>
        <v>2.58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2.06</v>
      </c>
      <c r="GH20" s="172"/>
      <c r="GI20" s="70">
        <f t="shared" si="1"/>
        <v>2.06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/>
      <c r="GX20" s="172"/>
      <c r="GY20" s="70">
        <f t="shared" si="44"/>
        <v>0</v>
      </c>
      <c r="GZ20" s="70">
        <f t="shared" si="45"/>
        <v>0</v>
      </c>
      <c r="HA20" s="172">
        <v>6.19</v>
      </c>
      <c r="HB20" s="172"/>
      <c r="HC20" s="70">
        <f t="shared" si="46"/>
        <v>6.19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2.27</v>
      </c>
      <c r="HJ20" s="172"/>
      <c r="HK20" s="70">
        <f t="shared" si="49"/>
        <v>2.27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187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1.55</v>
      </c>
      <c r="JF20" s="187"/>
      <c r="JG20" s="187">
        <f t="shared" si="63"/>
        <v>1.55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4.12</v>
      </c>
      <c r="J21" s="67"/>
      <c r="K21" s="67"/>
      <c r="L21" s="67"/>
      <c r="M21" s="67">
        <f t="shared" si="2"/>
        <v>4.12</v>
      </c>
      <c r="N21" s="67">
        <f t="shared" si="2"/>
        <v>0</v>
      </c>
      <c r="O21" s="212">
        <v>0.82</v>
      </c>
      <c r="P21" s="213"/>
      <c r="Q21" s="70"/>
      <c r="R21" s="67"/>
      <c r="S21" s="67">
        <f t="shared" si="3"/>
        <v>0.82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82.47</v>
      </c>
      <c r="AH21" s="67"/>
      <c r="AI21" s="67"/>
      <c r="AJ21" s="67"/>
      <c r="AK21" s="67">
        <f t="shared" si="6"/>
        <v>82.47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92.78</v>
      </c>
      <c r="BX21" s="70"/>
      <c r="BY21" s="75"/>
      <c r="BZ21" s="218"/>
      <c r="CA21" s="67">
        <f t="shared" si="13"/>
        <v>92.78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2.06</v>
      </c>
      <c r="EL21" s="212"/>
      <c r="EM21" s="219"/>
      <c r="EN21" s="219"/>
      <c r="EO21" s="67">
        <f t="shared" si="24"/>
        <v>2.06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2.58</v>
      </c>
      <c r="EX21" s="67"/>
      <c r="EY21" s="67"/>
      <c r="EZ21" s="67"/>
      <c r="FA21" s="67">
        <f t="shared" si="27"/>
        <v>2.58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2.06</v>
      </c>
      <c r="GH21" s="172"/>
      <c r="GI21" s="70">
        <f t="shared" si="1"/>
        <v>2.06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/>
      <c r="GX21" s="172"/>
      <c r="GY21" s="70">
        <f t="shared" si="44"/>
        <v>0</v>
      </c>
      <c r="GZ21" s="70">
        <f t="shared" si="45"/>
        <v>0</v>
      </c>
      <c r="HA21" s="172">
        <v>6.19</v>
      </c>
      <c r="HB21" s="172"/>
      <c r="HC21" s="70">
        <f t="shared" si="46"/>
        <v>6.19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2.27</v>
      </c>
      <c r="HJ21" s="172"/>
      <c r="HK21" s="70">
        <f t="shared" si="49"/>
        <v>2.27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187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1.67</v>
      </c>
      <c r="JF21" s="187"/>
      <c r="JG21" s="187">
        <f t="shared" si="63"/>
        <v>1.67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4.12</v>
      </c>
      <c r="J22" s="67"/>
      <c r="K22" s="67"/>
      <c r="L22" s="67"/>
      <c r="M22" s="67">
        <f t="shared" si="2"/>
        <v>4.12</v>
      </c>
      <c r="N22" s="67">
        <f t="shared" si="2"/>
        <v>0</v>
      </c>
      <c r="O22" s="212">
        <v>0.82</v>
      </c>
      <c r="P22" s="213"/>
      <c r="Q22" s="70"/>
      <c r="R22" s="67"/>
      <c r="S22" s="67">
        <f t="shared" si="3"/>
        <v>0.82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25.77</v>
      </c>
      <c r="AH22" s="67"/>
      <c r="AI22" s="67"/>
      <c r="AJ22" s="67"/>
      <c r="AK22" s="67">
        <f t="shared" si="6"/>
        <v>25.77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92.78</v>
      </c>
      <c r="BX22" s="70"/>
      <c r="BY22" s="75"/>
      <c r="BZ22" s="218"/>
      <c r="CA22" s="67">
        <f t="shared" si="13"/>
        <v>92.78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2.06</v>
      </c>
      <c r="EL22" s="212"/>
      <c r="EM22" s="219"/>
      <c r="EN22" s="219"/>
      <c r="EO22" s="67">
        <f t="shared" si="24"/>
        <v>2.06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2.58</v>
      </c>
      <c r="EX22" s="67"/>
      <c r="EY22" s="67"/>
      <c r="EZ22" s="67"/>
      <c r="FA22" s="67">
        <f t="shared" si="27"/>
        <v>2.58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2.06</v>
      </c>
      <c r="GH22" s="172"/>
      <c r="GI22" s="70">
        <f t="shared" si="1"/>
        <v>2.06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/>
      <c r="GX22" s="172"/>
      <c r="GY22" s="70">
        <f t="shared" si="44"/>
        <v>0</v>
      </c>
      <c r="GZ22" s="70">
        <f t="shared" si="45"/>
        <v>0</v>
      </c>
      <c r="HA22" s="172">
        <v>6.19</v>
      </c>
      <c r="HB22" s="172"/>
      <c r="HC22" s="70">
        <f t="shared" si="46"/>
        <v>6.19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2.27</v>
      </c>
      <c r="HJ22" s="172"/>
      <c r="HK22" s="70">
        <f t="shared" si="49"/>
        <v>2.27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187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1.67</v>
      </c>
      <c r="JF22" s="187"/>
      <c r="JG22" s="187">
        <f t="shared" si="63"/>
        <v>1.67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4.12</v>
      </c>
      <c r="J23" s="67"/>
      <c r="K23" s="67"/>
      <c r="L23" s="67"/>
      <c r="M23" s="67">
        <f t="shared" si="2"/>
        <v>4.12</v>
      </c>
      <c r="N23" s="67">
        <f t="shared" si="2"/>
        <v>0</v>
      </c>
      <c r="O23" s="212">
        <v>0.82</v>
      </c>
      <c r="P23" s="213"/>
      <c r="Q23" s="70"/>
      <c r="R23" s="67"/>
      <c r="S23" s="67">
        <f t="shared" si="3"/>
        <v>0.82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36.08</v>
      </c>
      <c r="AH23" s="67"/>
      <c r="AI23" s="67"/>
      <c r="AJ23" s="67"/>
      <c r="AK23" s="67">
        <f t="shared" si="6"/>
        <v>36.08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92.78</v>
      </c>
      <c r="BX23" s="70"/>
      <c r="BY23" s="75"/>
      <c r="BZ23" s="218"/>
      <c r="CA23" s="67">
        <f t="shared" si="13"/>
        <v>92.78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2.06</v>
      </c>
      <c r="EL23" s="212"/>
      <c r="EM23" s="219"/>
      <c r="EN23" s="219"/>
      <c r="EO23" s="67">
        <f t="shared" si="24"/>
        <v>2.06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2.58</v>
      </c>
      <c r="EX23" s="67"/>
      <c r="EY23" s="67"/>
      <c r="EZ23" s="67"/>
      <c r="FA23" s="67">
        <f t="shared" si="27"/>
        <v>2.58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2.06</v>
      </c>
      <c r="GH23" s="172"/>
      <c r="GI23" s="70">
        <f t="shared" si="1"/>
        <v>2.06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/>
      <c r="GX23" s="172"/>
      <c r="GY23" s="70">
        <f t="shared" si="44"/>
        <v>0</v>
      </c>
      <c r="GZ23" s="70">
        <f t="shared" si="45"/>
        <v>0</v>
      </c>
      <c r="HA23" s="172">
        <v>6.19</v>
      </c>
      <c r="HB23" s="172"/>
      <c r="HC23" s="70">
        <f t="shared" si="46"/>
        <v>6.19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2.27</v>
      </c>
      <c r="HJ23" s="172"/>
      <c r="HK23" s="70">
        <f t="shared" si="49"/>
        <v>2.27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187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1.67</v>
      </c>
      <c r="JF23" s="187"/>
      <c r="JG23" s="187">
        <f t="shared" si="63"/>
        <v>1.67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4.12</v>
      </c>
      <c r="J24" s="67"/>
      <c r="K24" s="67"/>
      <c r="L24" s="67"/>
      <c r="M24" s="67">
        <f t="shared" si="2"/>
        <v>4.12</v>
      </c>
      <c r="N24" s="67">
        <f t="shared" si="2"/>
        <v>0</v>
      </c>
      <c r="O24" s="212">
        <v>0.82</v>
      </c>
      <c r="P24" s="213"/>
      <c r="Q24" s="70"/>
      <c r="R24" s="67"/>
      <c r="S24" s="67">
        <f t="shared" si="3"/>
        <v>0.82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108.25</v>
      </c>
      <c r="AH24" s="67"/>
      <c r="AI24" s="67"/>
      <c r="AJ24" s="67"/>
      <c r="AK24" s="67">
        <f t="shared" si="6"/>
        <v>108.25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92.78</v>
      </c>
      <c r="BX24" s="70"/>
      <c r="BY24" s="75"/>
      <c r="BZ24" s="218"/>
      <c r="CA24" s="67">
        <f t="shared" si="13"/>
        <v>92.78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2.06</v>
      </c>
      <c r="EL24" s="212"/>
      <c r="EM24" s="219"/>
      <c r="EN24" s="219"/>
      <c r="EO24" s="67">
        <f t="shared" si="24"/>
        <v>2.06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2.58</v>
      </c>
      <c r="EX24" s="67"/>
      <c r="EY24" s="67"/>
      <c r="EZ24" s="67"/>
      <c r="FA24" s="67">
        <f t="shared" si="27"/>
        <v>2.58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2.06</v>
      </c>
      <c r="GH24" s="172"/>
      <c r="GI24" s="70">
        <f t="shared" si="1"/>
        <v>2.06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/>
      <c r="GX24" s="172"/>
      <c r="GY24" s="70">
        <f t="shared" si="44"/>
        <v>0</v>
      </c>
      <c r="GZ24" s="70">
        <f t="shared" si="45"/>
        <v>0</v>
      </c>
      <c r="HA24" s="172">
        <v>6.19</v>
      </c>
      <c r="HB24" s="172"/>
      <c r="HC24" s="70">
        <f t="shared" si="46"/>
        <v>6.19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2.27</v>
      </c>
      <c r="HJ24" s="172"/>
      <c r="HK24" s="70">
        <f t="shared" si="49"/>
        <v>2.27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187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1.67</v>
      </c>
      <c r="JF24" s="187"/>
      <c r="JG24" s="187">
        <f t="shared" si="63"/>
        <v>1.67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4.12</v>
      </c>
      <c r="J25" s="67"/>
      <c r="K25" s="67"/>
      <c r="L25" s="67"/>
      <c r="M25" s="67">
        <f t="shared" si="2"/>
        <v>4.12</v>
      </c>
      <c r="N25" s="67">
        <f t="shared" si="2"/>
        <v>0</v>
      </c>
      <c r="O25" s="212">
        <v>0.82</v>
      </c>
      <c r="P25" s="213"/>
      <c r="Q25" s="70"/>
      <c r="R25" s="67"/>
      <c r="S25" s="67">
        <f t="shared" si="3"/>
        <v>0.82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51.55</v>
      </c>
      <c r="AH25" s="67"/>
      <c r="AI25" s="67"/>
      <c r="AJ25" s="67"/>
      <c r="AK25" s="67">
        <f t="shared" si="6"/>
        <v>51.55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92.78</v>
      </c>
      <c r="BX25" s="70"/>
      <c r="BY25" s="75"/>
      <c r="BZ25" s="218"/>
      <c r="CA25" s="67">
        <f t="shared" si="13"/>
        <v>92.78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2.06</v>
      </c>
      <c r="EL25" s="212"/>
      <c r="EM25" s="219"/>
      <c r="EN25" s="219"/>
      <c r="EO25" s="67">
        <f t="shared" si="24"/>
        <v>2.06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2.58</v>
      </c>
      <c r="EX25" s="67"/>
      <c r="EY25" s="67"/>
      <c r="EZ25" s="67"/>
      <c r="FA25" s="67">
        <f t="shared" si="27"/>
        <v>2.58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2.06</v>
      </c>
      <c r="GH25" s="172"/>
      <c r="GI25" s="70">
        <f t="shared" si="1"/>
        <v>2.06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/>
      <c r="GX25" s="172"/>
      <c r="GY25" s="70">
        <f t="shared" si="44"/>
        <v>0</v>
      </c>
      <c r="GZ25" s="70">
        <f t="shared" si="45"/>
        <v>0</v>
      </c>
      <c r="HA25" s="172">
        <v>6.19</v>
      </c>
      <c r="HB25" s="172"/>
      <c r="HC25" s="70">
        <f t="shared" si="46"/>
        <v>6.19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2.27</v>
      </c>
      <c r="HJ25" s="172"/>
      <c r="HK25" s="70">
        <f t="shared" si="49"/>
        <v>2.27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187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1.67</v>
      </c>
      <c r="JF25" s="187"/>
      <c r="JG25" s="187">
        <f t="shared" si="63"/>
        <v>1.67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4.12</v>
      </c>
      <c r="J26" s="67"/>
      <c r="K26" s="67"/>
      <c r="L26" s="67"/>
      <c r="M26" s="67">
        <f t="shared" si="2"/>
        <v>4.12</v>
      </c>
      <c r="N26" s="67">
        <f t="shared" si="2"/>
        <v>0</v>
      </c>
      <c r="O26" s="212">
        <v>0.82</v>
      </c>
      <c r="P26" s="213"/>
      <c r="Q26" s="70"/>
      <c r="R26" s="67"/>
      <c r="S26" s="67">
        <f t="shared" si="3"/>
        <v>0.82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25.77</v>
      </c>
      <c r="AH26" s="67"/>
      <c r="AI26" s="67"/>
      <c r="AJ26" s="67"/>
      <c r="AK26" s="67">
        <f t="shared" si="6"/>
        <v>25.77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92.78</v>
      </c>
      <c r="BX26" s="70"/>
      <c r="BY26" s="75"/>
      <c r="BZ26" s="218"/>
      <c r="CA26" s="67">
        <f t="shared" si="13"/>
        <v>92.78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2.06</v>
      </c>
      <c r="EL26" s="212"/>
      <c r="EM26" s="219"/>
      <c r="EN26" s="219"/>
      <c r="EO26" s="67">
        <f t="shared" si="24"/>
        <v>2.06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2.58</v>
      </c>
      <c r="EX26" s="67"/>
      <c r="EY26" s="67"/>
      <c r="EZ26" s="67"/>
      <c r="FA26" s="67">
        <f t="shared" si="27"/>
        <v>2.58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2.06</v>
      </c>
      <c r="GH26" s="172"/>
      <c r="GI26" s="70">
        <f t="shared" si="1"/>
        <v>2.06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/>
      <c r="GX26" s="172"/>
      <c r="GY26" s="70">
        <f t="shared" si="44"/>
        <v>0</v>
      </c>
      <c r="GZ26" s="70">
        <f t="shared" si="45"/>
        <v>0</v>
      </c>
      <c r="HA26" s="172">
        <v>6.19</v>
      </c>
      <c r="HB26" s="172"/>
      <c r="HC26" s="70">
        <f t="shared" si="46"/>
        <v>6.19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2.27</v>
      </c>
      <c r="HJ26" s="172"/>
      <c r="HK26" s="70">
        <f t="shared" si="49"/>
        <v>2.27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187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1.67</v>
      </c>
      <c r="JF26" s="187"/>
      <c r="JG26" s="187">
        <f t="shared" si="63"/>
        <v>1.67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4.12</v>
      </c>
      <c r="J27" s="67"/>
      <c r="K27" s="67"/>
      <c r="L27" s="67"/>
      <c r="M27" s="67">
        <f t="shared" si="2"/>
        <v>4.12</v>
      </c>
      <c r="N27" s="67">
        <f t="shared" si="2"/>
        <v>0</v>
      </c>
      <c r="O27" s="212">
        <v>0.82</v>
      </c>
      <c r="P27" s="213"/>
      <c r="Q27" s="70"/>
      <c r="R27" s="67"/>
      <c r="S27" s="67">
        <f t="shared" si="3"/>
        <v>0.82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51.55</v>
      </c>
      <c r="AH27" s="67"/>
      <c r="AI27" s="67"/>
      <c r="AJ27" s="67"/>
      <c r="AK27" s="67">
        <f t="shared" si="6"/>
        <v>51.55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92.78</v>
      </c>
      <c r="BX27" s="70"/>
      <c r="BY27" s="75"/>
      <c r="BZ27" s="218"/>
      <c r="CA27" s="67">
        <f t="shared" si="13"/>
        <v>92.78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2.06</v>
      </c>
      <c r="EL27" s="212"/>
      <c r="EM27" s="219"/>
      <c r="EN27" s="219"/>
      <c r="EO27" s="67">
        <f t="shared" si="24"/>
        <v>2.06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2.58</v>
      </c>
      <c r="EX27" s="67"/>
      <c r="EY27" s="67"/>
      <c r="EZ27" s="67"/>
      <c r="FA27" s="67">
        <f t="shared" si="27"/>
        <v>2.58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2.06</v>
      </c>
      <c r="GH27" s="172"/>
      <c r="GI27" s="70">
        <f t="shared" si="1"/>
        <v>2.06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/>
      <c r="GX27" s="172"/>
      <c r="GY27" s="70">
        <f t="shared" si="44"/>
        <v>0</v>
      </c>
      <c r="GZ27" s="70">
        <f t="shared" si="45"/>
        <v>0</v>
      </c>
      <c r="HA27" s="172">
        <v>5.15</v>
      </c>
      <c r="HB27" s="172"/>
      <c r="HC27" s="70">
        <f t="shared" si="46"/>
        <v>5.15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2.27</v>
      </c>
      <c r="HJ27" s="172"/>
      <c r="HK27" s="70">
        <f t="shared" si="49"/>
        <v>2.27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187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1.67</v>
      </c>
      <c r="JF27" s="187"/>
      <c r="JG27" s="187">
        <f t="shared" si="63"/>
        <v>1.67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4.12</v>
      </c>
      <c r="J28" s="67"/>
      <c r="K28" s="67"/>
      <c r="L28" s="67"/>
      <c r="M28" s="67">
        <f t="shared" si="2"/>
        <v>4.12</v>
      </c>
      <c r="N28" s="67">
        <f t="shared" si="2"/>
        <v>0</v>
      </c>
      <c r="O28" s="212">
        <v>0.82</v>
      </c>
      <c r="P28" s="213"/>
      <c r="Q28" s="70"/>
      <c r="R28" s="67"/>
      <c r="S28" s="67">
        <f t="shared" si="3"/>
        <v>0.82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41.24</v>
      </c>
      <c r="AH28" s="67"/>
      <c r="AI28" s="67"/>
      <c r="AJ28" s="67"/>
      <c r="AK28" s="67">
        <f t="shared" si="6"/>
        <v>41.24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92.78</v>
      </c>
      <c r="BX28" s="70"/>
      <c r="BY28" s="75"/>
      <c r="BZ28" s="218"/>
      <c r="CA28" s="67">
        <f t="shared" si="13"/>
        <v>92.78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2.06</v>
      </c>
      <c r="EL28" s="212"/>
      <c r="EM28" s="219"/>
      <c r="EN28" s="219"/>
      <c r="EO28" s="67">
        <f t="shared" si="24"/>
        <v>2.06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2.58</v>
      </c>
      <c r="EX28" s="67"/>
      <c r="EY28" s="67"/>
      <c r="EZ28" s="67"/>
      <c r="FA28" s="67">
        <f t="shared" si="27"/>
        <v>2.58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2.06</v>
      </c>
      <c r="GH28" s="172"/>
      <c r="GI28" s="70">
        <f t="shared" si="1"/>
        <v>2.06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/>
      <c r="GX28" s="172"/>
      <c r="GY28" s="70">
        <f t="shared" si="44"/>
        <v>0</v>
      </c>
      <c r="GZ28" s="70">
        <f t="shared" si="45"/>
        <v>0</v>
      </c>
      <c r="HA28" s="172">
        <v>5.15</v>
      </c>
      <c r="HB28" s="172"/>
      <c r="HC28" s="70">
        <f t="shared" si="46"/>
        <v>5.15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2.27</v>
      </c>
      <c r="HJ28" s="172"/>
      <c r="HK28" s="70">
        <f t="shared" si="49"/>
        <v>2.27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187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1.67</v>
      </c>
      <c r="JF28" s="187"/>
      <c r="JG28" s="187">
        <f t="shared" si="63"/>
        <v>1.67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4.12</v>
      </c>
      <c r="J29" s="67"/>
      <c r="K29" s="67"/>
      <c r="L29" s="67"/>
      <c r="M29" s="67">
        <f t="shared" si="2"/>
        <v>4.12</v>
      </c>
      <c r="N29" s="67">
        <f t="shared" si="2"/>
        <v>0</v>
      </c>
      <c r="O29" s="212">
        <v>0.82</v>
      </c>
      <c r="P29" s="213"/>
      <c r="Q29" s="70"/>
      <c r="R29" s="67"/>
      <c r="S29" s="67">
        <f t="shared" si="3"/>
        <v>0.82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15.46</v>
      </c>
      <c r="AH29" s="67"/>
      <c r="AI29" s="67"/>
      <c r="AJ29" s="67"/>
      <c r="AK29" s="67">
        <f t="shared" si="6"/>
        <v>15.46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92.78</v>
      </c>
      <c r="BX29" s="70"/>
      <c r="BY29" s="75"/>
      <c r="BZ29" s="218"/>
      <c r="CA29" s="67">
        <f t="shared" si="13"/>
        <v>92.78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2.06</v>
      </c>
      <c r="EL29" s="212"/>
      <c r="EM29" s="219"/>
      <c r="EN29" s="219"/>
      <c r="EO29" s="67">
        <f t="shared" si="24"/>
        <v>2.06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2.58</v>
      </c>
      <c r="EX29" s="67"/>
      <c r="EY29" s="67"/>
      <c r="EZ29" s="67"/>
      <c r="FA29" s="67">
        <f t="shared" si="27"/>
        <v>2.58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2.06</v>
      </c>
      <c r="GH29" s="172"/>
      <c r="GI29" s="70">
        <f t="shared" si="1"/>
        <v>2.06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/>
      <c r="GX29" s="172"/>
      <c r="GY29" s="70">
        <f t="shared" si="44"/>
        <v>0</v>
      </c>
      <c r="GZ29" s="70">
        <f t="shared" si="45"/>
        <v>0</v>
      </c>
      <c r="HA29" s="172">
        <v>5.15</v>
      </c>
      <c r="HB29" s="172"/>
      <c r="HC29" s="70">
        <f t="shared" si="46"/>
        <v>5.15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2.27</v>
      </c>
      <c r="HJ29" s="172"/>
      <c r="HK29" s="70">
        <f t="shared" si="49"/>
        <v>2.27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187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1.77</v>
      </c>
      <c r="JF29" s="187"/>
      <c r="JG29" s="187">
        <f t="shared" si="63"/>
        <v>1.77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4.12</v>
      </c>
      <c r="J30" s="67"/>
      <c r="K30" s="67"/>
      <c r="L30" s="67"/>
      <c r="M30" s="67">
        <f t="shared" si="2"/>
        <v>4.12</v>
      </c>
      <c r="N30" s="67">
        <f t="shared" si="2"/>
        <v>0</v>
      </c>
      <c r="O30" s="212">
        <v>0.82</v>
      </c>
      <c r="P30" s="213"/>
      <c r="Q30" s="70"/>
      <c r="R30" s="67"/>
      <c r="S30" s="67">
        <f t="shared" si="3"/>
        <v>0.82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36.08</v>
      </c>
      <c r="AH30" s="67"/>
      <c r="AI30" s="67"/>
      <c r="AJ30" s="67"/>
      <c r="AK30" s="67">
        <f t="shared" si="6"/>
        <v>36.08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92.78</v>
      </c>
      <c r="BX30" s="70"/>
      <c r="BY30" s="75"/>
      <c r="BZ30" s="218"/>
      <c r="CA30" s="67">
        <f t="shared" si="13"/>
        <v>92.78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2.06</v>
      </c>
      <c r="EL30" s="212"/>
      <c r="EM30" s="219"/>
      <c r="EN30" s="219"/>
      <c r="EO30" s="67">
        <f t="shared" si="24"/>
        <v>2.06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2.58</v>
      </c>
      <c r="EX30" s="67"/>
      <c r="EY30" s="67"/>
      <c r="EZ30" s="67"/>
      <c r="FA30" s="67">
        <f t="shared" si="27"/>
        <v>2.58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2.06</v>
      </c>
      <c r="GH30" s="172"/>
      <c r="GI30" s="70">
        <f t="shared" si="1"/>
        <v>2.06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/>
      <c r="GX30" s="172"/>
      <c r="GY30" s="70">
        <f t="shared" si="44"/>
        <v>0</v>
      </c>
      <c r="GZ30" s="70">
        <f t="shared" si="45"/>
        <v>0</v>
      </c>
      <c r="HA30" s="172">
        <v>5.15</v>
      </c>
      <c r="HB30" s="172"/>
      <c r="HC30" s="70">
        <f t="shared" si="46"/>
        <v>5.15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2.27</v>
      </c>
      <c r="HJ30" s="172"/>
      <c r="HK30" s="70">
        <f t="shared" si="49"/>
        <v>2.27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187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1.77</v>
      </c>
      <c r="JF30" s="187"/>
      <c r="JG30" s="187">
        <f t="shared" si="63"/>
        <v>1.77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4.12</v>
      </c>
      <c r="J31" s="67"/>
      <c r="K31" s="67"/>
      <c r="L31" s="67"/>
      <c r="M31" s="67">
        <f t="shared" si="2"/>
        <v>4.12</v>
      </c>
      <c r="N31" s="67">
        <f t="shared" si="2"/>
        <v>0</v>
      </c>
      <c r="O31" s="212">
        <v>0.82</v>
      </c>
      <c r="P31" s="213"/>
      <c r="Q31" s="70"/>
      <c r="R31" s="67"/>
      <c r="S31" s="67">
        <f t="shared" si="3"/>
        <v>0.82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25.77</v>
      </c>
      <c r="AH31" s="67"/>
      <c r="AI31" s="67"/>
      <c r="AJ31" s="67"/>
      <c r="AK31" s="67">
        <f t="shared" si="6"/>
        <v>25.77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92.78</v>
      </c>
      <c r="BX31" s="70"/>
      <c r="BY31" s="75"/>
      <c r="BZ31" s="218"/>
      <c r="CA31" s="67">
        <f t="shared" si="13"/>
        <v>92.78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2.06</v>
      </c>
      <c r="EL31" s="212"/>
      <c r="EM31" s="219"/>
      <c r="EN31" s="219"/>
      <c r="EO31" s="67">
        <f t="shared" si="24"/>
        <v>2.06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2.58</v>
      </c>
      <c r="EX31" s="67"/>
      <c r="EY31" s="67"/>
      <c r="EZ31" s="67"/>
      <c r="FA31" s="67">
        <f t="shared" si="27"/>
        <v>2.58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2.06</v>
      </c>
      <c r="GH31" s="172"/>
      <c r="GI31" s="70">
        <f t="shared" si="1"/>
        <v>2.06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/>
      <c r="GX31" s="172"/>
      <c r="GY31" s="70">
        <f t="shared" si="44"/>
        <v>0</v>
      </c>
      <c r="GZ31" s="70">
        <f t="shared" si="45"/>
        <v>0</v>
      </c>
      <c r="HA31" s="172">
        <v>8.25</v>
      </c>
      <c r="HB31" s="172"/>
      <c r="HC31" s="70">
        <f t="shared" si="46"/>
        <v>8.25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2.27</v>
      </c>
      <c r="HJ31" s="172"/>
      <c r="HK31" s="70">
        <f t="shared" si="49"/>
        <v>2.27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187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1.67</v>
      </c>
      <c r="JF31" s="187"/>
      <c r="JG31" s="187">
        <f t="shared" si="63"/>
        <v>1.67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4.12</v>
      </c>
      <c r="J32" s="67"/>
      <c r="K32" s="67"/>
      <c r="L32" s="67"/>
      <c r="M32" s="67">
        <f t="shared" si="2"/>
        <v>4.12</v>
      </c>
      <c r="N32" s="67">
        <f t="shared" si="2"/>
        <v>0</v>
      </c>
      <c r="O32" s="212">
        <v>0.82</v>
      </c>
      <c r="P32" s="213"/>
      <c r="Q32" s="70"/>
      <c r="R32" s="67"/>
      <c r="S32" s="67">
        <f t="shared" si="3"/>
        <v>0.82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61.86</v>
      </c>
      <c r="AH32" s="67"/>
      <c r="AI32" s="67"/>
      <c r="AJ32" s="67"/>
      <c r="AK32" s="67">
        <f t="shared" si="6"/>
        <v>61.86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92.78</v>
      </c>
      <c r="BX32" s="70"/>
      <c r="BY32" s="75"/>
      <c r="BZ32" s="218"/>
      <c r="CA32" s="67">
        <f t="shared" si="13"/>
        <v>92.78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2.06</v>
      </c>
      <c r="EL32" s="212"/>
      <c r="EM32" s="219"/>
      <c r="EN32" s="219"/>
      <c r="EO32" s="67">
        <f t="shared" si="24"/>
        <v>2.06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2.58</v>
      </c>
      <c r="EX32" s="67"/>
      <c r="EY32" s="67"/>
      <c r="EZ32" s="67"/>
      <c r="FA32" s="67">
        <f t="shared" si="27"/>
        <v>2.58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2.06</v>
      </c>
      <c r="GH32" s="172"/>
      <c r="GI32" s="70">
        <f t="shared" si="1"/>
        <v>2.06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/>
      <c r="GX32" s="172"/>
      <c r="GY32" s="70">
        <f t="shared" si="44"/>
        <v>0</v>
      </c>
      <c r="GZ32" s="70">
        <f t="shared" si="45"/>
        <v>0</v>
      </c>
      <c r="HA32" s="172">
        <v>8.25</v>
      </c>
      <c r="HB32" s="172"/>
      <c r="HC32" s="70">
        <f t="shared" si="46"/>
        <v>8.25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2.27</v>
      </c>
      <c r="HJ32" s="172"/>
      <c r="HK32" s="70">
        <f t="shared" si="49"/>
        <v>2.27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187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1.67</v>
      </c>
      <c r="JF32" s="187"/>
      <c r="JG32" s="187">
        <f t="shared" si="63"/>
        <v>1.67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4.12</v>
      </c>
      <c r="J33" s="67"/>
      <c r="K33" s="67"/>
      <c r="L33" s="67"/>
      <c r="M33" s="67">
        <f t="shared" si="2"/>
        <v>4.12</v>
      </c>
      <c r="N33" s="67">
        <f t="shared" si="2"/>
        <v>0</v>
      </c>
      <c r="O33" s="212">
        <v>0.82</v>
      </c>
      <c r="P33" s="213"/>
      <c r="Q33" s="70"/>
      <c r="R33" s="67"/>
      <c r="S33" s="67">
        <f t="shared" si="3"/>
        <v>0.82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20.62</v>
      </c>
      <c r="AH33" s="67"/>
      <c r="AI33" s="67"/>
      <c r="AJ33" s="67"/>
      <c r="AK33" s="67">
        <f t="shared" si="6"/>
        <v>20.62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113.4</v>
      </c>
      <c r="BX33" s="70"/>
      <c r="BY33" s="75"/>
      <c r="BZ33" s="218"/>
      <c r="CA33" s="67">
        <f t="shared" si="13"/>
        <v>113.4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2.06</v>
      </c>
      <c r="EL33" s="212"/>
      <c r="EM33" s="219"/>
      <c r="EN33" s="219"/>
      <c r="EO33" s="67">
        <f t="shared" si="24"/>
        <v>2.06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2.58</v>
      </c>
      <c r="EX33" s="67"/>
      <c r="EY33" s="67"/>
      <c r="EZ33" s="67"/>
      <c r="FA33" s="67">
        <f t="shared" si="27"/>
        <v>2.58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2.06</v>
      </c>
      <c r="GH33" s="172"/>
      <c r="GI33" s="70">
        <f t="shared" si="1"/>
        <v>2.06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/>
      <c r="GX33" s="172"/>
      <c r="GY33" s="70">
        <f t="shared" si="44"/>
        <v>0</v>
      </c>
      <c r="GZ33" s="70">
        <f t="shared" si="45"/>
        <v>0</v>
      </c>
      <c r="HA33" s="172">
        <v>8.25</v>
      </c>
      <c r="HB33" s="172"/>
      <c r="HC33" s="70">
        <f t="shared" si="46"/>
        <v>8.25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2.27</v>
      </c>
      <c r="HJ33" s="172"/>
      <c r="HK33" s="70">
        <f t="shared" si="49"/>
        <v>2.27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187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1.67</v>
      </c>
      <c r="JF33" s="187"/>
      <c r="JG33" s="187">
        <f t="shared" si="63"/>
        <v>1.67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4.12</v>
      </c>
      <c r="J34" s="67"/>
      <c r="K34" s="67"/>
      <c r="L34" s="67"/>
      <c r="M34" s="67">
        <f t="shared" si="2"/>
        <v>4.12</v>
      </c>
      <c r="N34" s="67">
        <f t="shared" si="2"/>
        <v>0</v>
      </c>
      <c r="O34" s="212">
        <v>0.82</v>
      </c>
      <c r="P34" s="213"/>
      <c r="Q34" s="70"/>
      <c r="R34" s="67"/>
      <c r="S34" s="67">
        <f t="shared" si="3"/>
        <v>0.82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67.010000000000005</v>
      </c>
      <c r="AH34" s="67"/>
      <c r="AI34" s="67"/>
      <c r="AJ34" s="67"/>
      <c r="AK34" s="67">
        <f t="shared" si="6"/>
        <v>67.010000000000005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113.4</v>
      </c>
      <c r="BX34" s="70"/>
      <c r="BY34" s="75"/>
      <c r="BZ34" s="218"/>
      <c r="CA34" s="67">
        <f t="shared" si="13"/>
        <v>113.4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2.06</v>
      </c>
      <c r="EL34" s="212"/>
      <c r="EM34" s="219"/>
      <c r="EN34" s="219"/>
      <c r="EO34" s="67">
        <f t="shared" si="24"/>
        <v>2.06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2.58</v>
      </c>
      <c r="EX34" s="67"/>
      <c r="EY34" s="67"/>
      <c r="EZ34" s="67"/>
      <c r="FA34" s="67">
        <f t="shared" si="27"/>
        <v>2.58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2.06</v>
      </c>
      <c r="GH34" s="172"/>
      <c r="GI34" s="70">
        <f t="shared" si="1"/>
        <v>2.06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/>
      <c r="GX34" s="172"/>
      <c r="GY34" s="70">
        <f t="shared" si="44"/>
        <v>0</v>
      </c>
      <c r="GZ34" s="70">
        <f t="shared" si="45"/>
        <v>0</v>
      </c>
      <c r="HA34" s="172">
        <v>8.25</v>
      </c>
      <c r="HB34" s="172"/>
      <c r="HC34" s="70">
        <f t="shared" si="46"/>
        <v>8.25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2.27</v>
      </c>
      <c r="HJ34" s="172"/>
      <c r="HK34" s="70">
        <f t="shared" si="49"/>
        <v>2.27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187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1.67</v>
      </c>
      <c r="JF34" s="187"/>
      <c r="JG34" s="187">
        <f t="shared" si="63"/>
        <v>1.67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4.12</v>
      </c>
      <c r="J35" s="67"/>
      <c r="K35" s="67"/>
      <c r="L35" s="67"/>
      <c r="M35" s="67">
        <f t="shared" si="2"/>
        <v>4.12</v>
      </c>
      <c r="N35" s="67">
        <f t="shared" si="2"/>
        <v>0</v>
      </c>
      <c r="O35" s="212">
        <v>0.82</v>
      </c>
      <c r="P35" s="213"/>
      <c r="Q35" s="70"/>
      <c r="R35" s="67"/>
      <c r="S35" s="67">
        <f t="shared" si="3"/>
        <v>0.82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118.56</v>
      </c>
      <c r="AH35" s="67"/>
      <c r="AI35" s="67"/>
      <c r="AJ35" s="67"/>
      <c r="AK35" s="67">
        <f t="shared" si="6"/>
        <v>118.56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113.4</v>
      </c>
      <c r="BX35" s="70"/>
      <c r="BY35" s="75"/>
      <c r="BZ35" s="218"/>
      <c r="CA35" s="67">
        <f t="shared" si="13"/>
        <v>113.4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2.06</v>
      </c>
      <c r="EL35" s="212"/>
      <c r="EM35" s="219"/>
      <c r="EN35" s="219"/>
      <c r="EO35" s="67">
        <f t="shared" si="24"/>
        <v>2.06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10.31</v>
      </c>
      <c r="EX35" s="67"/>
      <c r="EY35" s="67"/>
      <c r="EZ35" s="67"/>
      <c r="FA35" s="67">
        <f t="shared" si="27"/>
        <v>10.31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6.7</v>
      </c>
      <c r="GH35" s="172"/>
      <c r="GI35" s="70">
        <f t="shared" si="1"/>
        <v>6.7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/>
      <c r="GX35" s="172"/>
      <c r="GY35" s="70">
        <f t="shared" si="44"/>
        <v>0</v>
      </c>
      <c r="GZ35" s="70">
        <f t="shared" si="45"/>
        <v>0</v>
      </c>
      <c r="HA35" s="172">
        <v>8.25</v>
      </c>
      <c r="HB35" s="172"/>
      <c r="HC35" s="70">
        <f t="shared" si="46"/>
        <v>8.25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2.27</v>
      </c>
      <c r="HJ35" s="172"/>
      <c r="HK35" s="70">
        <f t="shared" si="49"/>
        <v>2.27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187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1.67</v>
      </c>
      <c r="JF35" s="187"/>
      <c r="JG35" s="187">
        <f t="shared" si="63"/>
        <v>1.67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4.12</v>
      </c>
      <c r="J36" s="67"/>
      <c r="K36" s="67"/>
      <c r="L36" s="67"/>
      <c r="M36" s="67">
        <f t="shared" si="2"/>
        <v>4.12</v>
      </c>
      <c r="N36" s="67">
        <f t="shared" si="2"/>
        <v>0</v>
      </c>
      <c r="O36" s="212">
        <v>0.82</v>
      </c>
      <c r="P36" s="213"/>
      <c r="Q36" s="70"/>
      <c r="R36" s="67"/>
      <c r="S36" s="67">
        <f t="shared" si="3"/>
        <v>0.82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61.86</v>
      </c>
      <c r="AH36" s="67"/>
      <c r="AI36" s="67"/>
      <c r="AJ36" s="67"/>
      <c r="AK36" s="67">
        <f t="shared" si="6"/>
        <v>61.86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113.4</v>
      </c>
      <c r="BX36" s="70"/>
      <c r="BY36" s="75"/>
      <c r="BZ36" s="218"/>
      <c r="CA36" s="67">
        <f t="shared" si="13"/>
        <v>113.4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2.06</v>
      </c>
      <c r="EL36" s="212"/>
      <c r="EM36" s="219"/>
      <c r="EN36" s="219"/>
      <c r="EO36" s="67">
        <f t="shared" si="24"/>
        <v>2.06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10.31</v>
      </c>
      <c r="EX36" s="67"/>
      <c r="EY36" s="67"/>
      <c r="EZ36" s="67"/>
      <c r="FA36" s="67">
        <f t="shared" si="27"/>
        <v>10.31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6.7</v>
      </c>
      <c r="GH36" s="172"/>
      <c r="GI36" s="70">
        <f t="shared" si="1"/>
        <v>6.7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0.1</v>
      </c>
      <c r="GP36" s="172"/>
      <c r="GQ36" s="70">
        <f t="shared" si="40"/>
        <v>0.1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/>
      <c r="GX36" s="172"/>
      <c r="GY36" s="70">
        <f t="shared" si="44"/>
        <v>0</v>
      </c>
      <c r="GZ36" s="70">
        <f t="shared" si="45"/>
        <v>0</v>
      </c>
      <c r="HA36" s="172">
        <v>8.25</v>
      </c>
      <c r="HB36" s="172"/>
      <c r="HC36" s="70">
        <f t="shared" si="46"/>
        <v>8.25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2.27</v>
      </c>
      <c r="HJ36" s="172"/>
      <c r="HK36" s="70">
        <f t="shared" si="49"/>
        <v>2.27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187">
        <v>0.23</v>
      </c>
      <c r="IH36" s="211"/>
      <c r="II36" s="187">
        <f t="shared" si="56"/>
        <v>0.23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1.67</v>
      </c>
      <c r="JF36" s="187"/>
      <c r="JG36" s="187">
        <f t="shared" si="63"/>
        <v>1.67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4.12</v>
      </c>
      <c r="J37" s="67"/>
      <c r="K37" s="67"/>
      <c r="L37" s="67"/>
      <c r="M37" s="67">
        <f t="shared" si="2"/>
        <v>4.12</v>
      </c>
      <c r="N37" s="67">
        <f t="shared" si="2"/>
        <v>0</v>
      </c>
      <c r="O37" s="212">
        <v>0.82</v>
      </c>
      <c r="P37" s="213"/>
      <c r="Q37" s="70"/>
      <c r="R37" s="67"/>
      <c r="S37" s="67">
        <f t="shared" si="3"/>
        <v>0.82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25.77</v>
      </c>
      <c r="AH37" s="67"/>
      <c r="AI37" s="67"/>
      <c r="AJ37" s="67"/>
      <c r="AK37" s="67">
        <f t="shared" si="6"/>
        <v>25.77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92.78</v>
      </c>
      <c r="BX37" s="70"/>
      <c r="BY37" s="75"/>
      <c r="BZ37" s="218"/>
      <c r="CA37" s="67">
        <f t="shared" si="13"/>
        <v>92.78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2.06</v>
      </c>
      <c r="EL37" s="212"/>
      <c r="EM37" s="219"/>
      <c r="EN37" s="219"/>
      <c r="EO37" s="67">
        <f t="shared" si="24"/>
        <v>2.06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10.31</v>
      </c>
      <c r="EX37" s="67"/>
      <c r="EY37" s="67"/>
      <c r="EZ37" s="67"/>
      <c r="FA37" s="67">
        <f t="shared" si="27"/>
        <v>10.31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6.7</v>
      </c>
      <c r="GH37" s="172"/>
      <c r="GI37" s="70">
        <f t="shared" si="1"/>
        <v>6.7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0.52</v>
      </c>
      <c r="GP37" s="172"/>
      <c r="GQ37" s="70">
        <f t="shared" si="40"/>
        <v>0.52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/>
      <c r="GX37" s="172"/>
      <c r="GY37" s="70">
        <f t="shared" si="44"/>
        <v>0</v>
      </c>
      <c r="GZ37" s="70">
        <f t="shared" si="45"/>
        <v>0</v>
      </c>
      <c r="HA37" s="172">
        <v>8.25</v>
      </c>
      <c r="HB37" s="172"/>
      <c r="HC37" s="70">
        <f t="shared" si="46"/>
        <v>8.25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2.27</v>
      </c>
      <c r="HJ37" s="172"/>
      <c r="HK37" s="70">
        <f t="shared" si="49"/>
        <v>2.27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187">
        <v>0.44</v>
      </c>
      <c r="IH37" s="211"/>
      <c r="II37" s="187">
        <f t="shared" si="56"/>
        <v>0.44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1.77</v>
      </c>
      <c r="JF37" s="187"/>
      <c r="JG37" s="187">
        <f t="shared" si="63"/>
        <v>1.77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4.12</v>
      </c>
      <c r="J38" s="67"/>
      <c r="K38" s="67"/>
      <c r="L38" s="67"/>
      <c r="M38" s="67">
        <f t="shared" si="2"/>
        <v>4.12</v>
      </c>
      <c r="N38" s="67">
        <f t="shared" si="2"/>
        <v>0</v>
      </c>
      <c r="O38" s="212">
        <v>0.82</v>
      </c>
      <c r="P38" s="213"/>
      <c r="Q38" s="70"/>
      <c r="R38" s="67"/>
      <c r="S38" s="67">
        <f t="shared" si="3"/>
        <v>0.82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56.7</v>
      </c>
      <c r="AH38" s="67"/>
      <c r="AI38" s="67"/>
      <c r="AJ38" s="67"/>
      <c r="AK38" s="67">
        <f t="shared" si="6"/>
        <v>56.7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92.78</v>
      </c>
      <c r="BX38" s="70"/>
      <c r="BY38" s="75"/>
      <c r="BZ38" s="218"/>
      <c r="CA38" s="67">
        <f t="shared" si="13"/>
        <v>92.78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2.06</v>
      </c>
      <c r="EL38" s="212"/>
      <c r="EM38" s="219"/>
      <c r="EN38" s="219"/>
      <c r="EO38" s="67">
        <f t="shared" si="24"/>
        <v>2.06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10.31</v>
      </c>
      <c r="EX38" s="67"/>
      <c r="EY38" s="67"/>
      <c r="EZ38" s="67"/>
      <c r="FA38" s="67">
        <f t="shared" si="27"/>
        <v>10.31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6.7</v>
      </c>
      <c r="GH38" s="172"/>
      <c r="GI38" s="70">
        <f t="shared" si="1"/>
        <v>6.7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0.82</v>
      </c>
      <c r="GP38" s="172"/>
      <c r="GQ38" s="70">
        <f t="shared" si="40"/>
        <v>0.82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/>
      <c r="GX38" s="172"/>
      <c r="GY38" s="70">
        <f t="shared" si="44"/>
        <v>0</v>
      </c>
      <c r="GZ38" s="70">
        <f t="shared" si="45"/>
        <v>0</v>
      </c>
      <c r="HA38" s="172">
        <v>8.25</v>
      </c>
      <c r="HB38" s="172"/>
      <c r="HC38" s="70">
        <f t="shared" si="46"/>
        <v>8.25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2.27</v>
      </c>
      <c r="HJ38" s="172"/>
      <c r="HK38" s="70">
        <f t="shared" si="49"/>
        <v>2.27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187">
        <v>0.67</v>
      </c>
      <c r="IH38" s="211"/>
      <c r="II38" s="187">
        <f t="shared" si="56"/>
        <v>0.67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1.77</v>
      </c>
      <c r="JF38" s="187"/>
      <c r="JG38" s="187">
        <f t="shared" si="63"/>
        <v>1.77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2.06</v>
      </c>
      <c r="J39" s="67"/>
      <c r="K39" s="67"/>
      <c r="L39" s="67"/>
      <c r="M39" s="67">
        <f t="shared" si="2"/>
        <v>2.06</v>
      </c>
      <c r="N39" s="67">
        <f t="shared" si="2"/>
        <v>0</v>
      </c>
      <c r="O39" s="212">
        <v>0.82</v>
      </c>
      <c r="P39" s="213"/>
      <c r="Q39" s="70"/>
      <c r="R39" s="67"/>
      <c r="S39" s="67">
        <f t="shared" si="3"/>
        <v>0.82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25.77</v>
      </c>
      <c r="AH39" s="67"/>
      <c r="AI39" s="67"/>
      <c r="AJ39" s="67"/>
      <c r="AK39" s="67">
        <f t="shared" si="6"/>
        <v>25.77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92.78</v>
      </c>
      <c r="BX39" s="70"/>
      <c r="BY39" s="75"/>
      <c r="BZ39" s="218"/>
      <c r="CA39" s="67">
        <f t="shared" si="13"/>
        <v>92.78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2.06</v>
      </c>
      <c r="EL39" s="212"/>
      <c r="EM39" s="219"/>
      <c r="EN39" s="219"/>
      <c r="EO39" s="67">
        <f t="shared" si="24"/>
        <v>2.06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9.7899999999999991</v>
      </c>
      <c r="EX39" s="67"/>
      <c r="EY39" s="67"/>
      <c r="EZ39" s="67"/>
      <c r="FA39" s="67">
        <f t="shared" si="27"/>
        <v>9.7899999999999991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6.7</v>
      </c>
      <c r="GH39" s="172"/>
      <c r="GI39" s="70">
        <f t="shared" si="1"/>
        <v>6.7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/>
      <c r="GX39" s="172"/>
      <c r="GY39" s="70">
        <f t="shared" si="44"/>
        <v>0</v>
      </c>
      <c r="GZ39" s="70">
        <f t="shared" si="45"/>
        <v>0</v>
      </c>
      <c r="HA39" s="172">
        <v>8.25</v>
      </c>
      <c r="HB39" s="172"/>
      <c r="HC39" s="70">
        <f t="shared" si="46"/>
        <v>8.25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2.27</v>
      </c>
      <c r="HJ39" s="172"/>
      <c r="HK39" s="70">
        <f t="shared" si="49"/>
        <v>2.27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187">
        <v>0.88</v>
      </c>
      <c r="IH39" s="211"/>
      <c r="II39" s="187">
        <f t="shared" si="56"/>
        <v>0.88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1.55</v>
      </c>
      <c r="JF39" s="187"/>
      <c r="JG39" s="187">
        <f t="shared" si="63"/>
        <v>1.55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0.77</v>
      </c>
      <c r="JV39" s="187"/>
      <c r="JW39" s="187">
        <f t="shared" si="67"/>
        <v>0.77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0.82</v>
      </c>
      <c r="P40" s="213"/>
      <c r="Q40" s="70"/>
      <c r="R40" s="67"/>
      <c r="S40" s="67">
        <f t="shared" si="3"/>
        <v>0.82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41.24</v>
      </c>
      <c r="AH40" s="67"/>
      <c r="AI40" s="67"/>
      <c r="AJ40" s="67"/>
      <c r="AK40" s="67">
        <f t="shared" si="6"/>
        <v>41.24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92.78</v>
      </c>
      <c r="BX40" s="70"/>
      <c r="BY40" s="75"/>
      <c r="BZ40" s="218"/>
      <c r="CA40" s="67">
        <f t="shared" si="13"/>
        <v>92.78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2.06</v>
      </c>
      <c r="EL40" s="212"/>
      <c r="EM40" s="219"/>
      <c r="EN40" s="219"/>
      <c r="EO40" s="67">
        <f t="shared" si="24"/>
        <v>2.06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9.7899999999999991</v>
      </c>
      <c r="EX40" s="67"/>
      <c r="EY40" s="67"/>
      <c r="EZ40" s="67"/>
      <c r="FA40" s="67">
        <f t="shared" si="27"/>
        <v>9.7899999999999991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6.7</v>
      </c>
      <c r="GH40" s="172"/>
      <c r="GI40" s="70">
        <f t="shared" si="1"/>
        <v>6.7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/>
      <c r="GX40" s="172"/>
      <c r="GY40" s="70">
        <f t="shared" si="44"/>
        <v>0</v>
      </c>
      <c r="GZ40" s="70">
        <f t="shared" si="45"/>
        <v>0</v>
      </c>
      <c r="HA40" s="172">
        <v>8.25</v>
      </c>
      <c r="HB40" s="172"/>
      <c r="HC40" s="70">
        <f t="shared" si="46"/>
        <v>8.25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2.27</v>
      </c>
      <c r="HJ40" s="172"/>
      <c r="HK40" s="70">
        <f t="shared" si="49"/>
        <v>2.27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187">
        <v>1.1100000000000001</v>
      </c>
      <c r="IH40" s="211"/>
      <c r="II40" s="187">
        <f t="shared" si="56"/>
        <v>1.1100000000000001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1.55</v>
      </c>
      <c r="JF40" s="187"/>
      <c r="JG40" s="187">
        <f t="shared" si="63"/>
        <v>1.55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</v>
      </c>
      <c r="JV40" s="187"/>
      <c r="JW40" s="187">
        <f t="shared" si="67"/>
        <v>1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0.82</v>
      </c>
      <c r="P41" s="213"/>
      <c r="Q41" s="70"/>
      <c r="R41" s="67"/>
      <c r="S41" s="67">
        <f t="shared" si="3"/>
        <v>0.82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108.25</v>
      </c>
      <c r="AH41" s="67"/>
      <c r="AI41" s="67"/>
      <c r="AJ41" s="67"/>
      <c r="AK41" s="67">
        <f t="shared" si="6"/>
        <v>108.25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2.06</v>
      </c>
      <c r="EL41" s="212"/>
      <c r="EM41" s="219"/>
      <c r="EN41" s="219"/>
      <c r="EO41" s="67">
        <f t="shared" si="24"/>
        <v>2.06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4.12</v>
      </c>
      <c r="EX41" s="67"/>
      <c r="EY41" s="67"/>
      <c r="EZ41" s="67"/>
      <c r="FA41" s="67">
        <f t="shared" si="27"/>
        <v>4.12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4.12</v>
      </c>
      <c r="GH41" s="172"/>
      <c r="GI41" s="70">
        <f t="shared" si="1"/>
        <v>4.12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2.16</v>
      </c>
      <c r="GP41" s="172"/>
      <c r="GQ41" s="70">
        <f t="shared" si="40"/>
        <v>2.16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/>
      <c r="GX41" s="172"/>
      <c r="GY41" s="70">
        <f t="shared" si="44"/>
        <v>0</v>
      </c>
      <c r="GZ41" s="70">
        <f t="shared" si="45"/>
        <v>0</v>
      </c>
      <c r="HA41" s="172">
        <v>8.25</v>
      </c>
      <c r="HB41" s="172"/>
      <c r="HC41" s="70">
        <f t="shared" si="46"/>
        <v>8.25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2.27</v>
      </c>
      <c r="HJ41" s="172"/>
      <c r="HK41" s="70">
        <f t="shared" si="49"/>
        <v>2.27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187">
        <v>1.22</v>
      </c>
      <c r="IH41" s="211"/>
      <c r="II41" s="187">
        <f t="shared" si="56"/>
        <v>1.22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1.55</v>
      </c>
      <c r="JF41" s="187"/>
      <c r="JG41" s="187">
        <f t="shared" si="63"/>
        <v>1.55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1.33</v>
      </c>
      <c r="JV41" s="187"/>
      <c r="JW41" s="187">
        <f t="shared" si="67"/>
        <v>1.33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1.03</v>
      </c>
      <c r="J42" s="67"/>
      <c r="K42" s="67"/>
      <c r="L42" s="67"/>
      <c r="M42" s="67">
        <f t="shared" si="2"/>
        <v>1.03</v>
      </c>
      <c r="N42" s="67">
        <f t="shared" si="2"/>
        <v>0</v>
      </c>
      <c r="O42" s="212">
        <v>0.82</v>
      </c>
      <c r="P42" s="213"/>
      <c r="Q42" s="70"/>
      <c r="R42" s="67"/>
      <c r="S42" s="67">
        <f t="shared" si="3"/>
        <v>0.82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103.09</v>
      </c>
      <c r="AH42" s="67"/>
      <c r="AI42" s="67"/>
      <c r="AJ42" s="67"/>
      <c r="AK42" s="67">
        <f t="shared" si="6"/>
        <v>103.09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2.06</v>
      </c>
      <c r="EL42" s="212"/>
      <c r="EM42" s="219"/>
      <c r="EN42" s="219"/>
      <c r="EO42" s="67">
        <f t="shared" si="24"/>
        <v>2.06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4.12</v>
      </c>
      <c r="EX42" s="67"/>
      <c r="EY42" s="67"/>
      <c r="EZ42" s="67"/>
      <c r="FA42" s="67">
        <f t="shared" si="27"/>
        <v>4.12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3.09</v>
      </c>
      <c r="GH42" s="172"/>
      <c r="GI42" s="70">
        <f t="shared" si="1"/>
        <v>3.09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2.68</v>
      </c>
      <c r="GP42" s="172"/>
      <c r="GQ42" s="70">
        <f t="shared" si="40"/>
        <v>2.68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/>
      <c r="GX42" s="172"/>
      <c r="GY42" s="70">
        <f t="shared" si="44"/>
        <v>0</v>
      </c>
      <c r="GZ42" s="70">
        <f t="shared" si="45"/>
        <v>0</v>
      </c>
      <c r="HA42" s="172">
        <v>8.25</v>
      </c>
      <c r="HB42" s="172"/>
      <c r="HC42" s="70">
        <f t="shared" si="46"/>
        <v>8.25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2.27</v>
      </c>
      <c r="HJ42" s="172"/>
      <c r="HK42" s="70">
        <f t="shared" si="49"/>
        <v>2.27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187">
        <v>1.44</v>
      </c>
      <c r="IH42" s="211"/>
      <c r="II42" s="187">
        <f t="shared" si="56"/>
        <v>1.44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1.55</v>
      </c>
      <c r="JF42" s="187"/>
      <c r="JG42" s="187">
        <f t="shared" si="63"/>
        <v>1.55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1.67</v>
      </c>
      <c r="JV42" s="187"/>
      <c r="JW42" s="187">
        <f t="shared" si="67"/>
        <v>1.67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0.82</v>
      </c>
      <c r="P43" s="213"/>
      <c r="Q43" s="70"/>
      <c r="R43" s="67"/>
      <c r="S43" s="67">
        <f t="shared" si="3"/>
        <v>0.82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30.93</v>
      </c>
      <c r="AH43" s="67"/>
      <c r="AI43" s="67"/>
      <c r="AJ43" s="67"/>
      <c r="AK43" s="67">
        <f t="shared" si="6"/>
        <v>30.93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2.06</v>
      </c>
      <c r="EL43" s="212"/>
      <c r="EM43" s="219"/>
      <c r="EN43" s="219"/>
      <c r="EO43" s="67">
        <f t="shared" si="24"/>
        <v>2.06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1.03</v>
      </c>
      <c r="GH43" s="172"/>
      <c r="GI43" s="70">
        <f t="shared" ref="GI43:GI74" si="68">GG43</f>
        <v>1.03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3.3</v>
      </c>
      <c r="GP43" s="172"/>
      <c r="GQ43" s="70">
        <f t="shared" si="40"/>
        <v>3.3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/>
      <c r="GX43" s="172"/>
      <c r="GY43" s="70">
        <f t="shared" si="44"/>
        <v>0</v>
      </c>
      <c r="GZ43" s="70">
        <f t="shared" si="45"/>
        <v>0</v>
      </c>
      <c r="HA43" s="172">
        <v>6.19</v>
      </c>
      <c r="HB43" s="172"/>
      <c r="HC43" s="70">
        <f t="shared" si="46"/>
        <v>6.19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2.27</v>
      </c>
      <c r="HJ43" s="172"/>
      <c r="HK43" s="70">
        <f t="shared" si="49"/>
        <v>2.27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187">
        <v>1.67</v>
      </c>
      <c r="IH43" s="211"/>
      <c r="II43" s="187">
        <f t="shared" si="56"/>
        <v>1.67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0</v>
      </c>
      <c r="JF43" s="187"/>
      <c r="JG43" s="187">
        <f t="shared" si="63"/>
        <v>0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2.11</v>
      </c>
      <c r="JV43" s="187"/>
      <c r="JW43" s="187">
        <f t="shared" si="67"/>
        <v>2.11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0.82</v>
      </c>
      <c r="P44" s="213"/>
      <c r="Q44" s="70"/>
      <c r="R44" s="67"/>
      <c r="S44" s="67">
        <f t="shared" si="3"/>
        <v>0.82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51.55</v>
      </c>
      <c r="AH44" s="67"/>
      <c r="AI44" s="67"/>
      <c r="AJ44" s="67"/>
      <c r="AK44" s="67">
        <f t="shared" si="6"/>
        <v>51.55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2.06</v>
      </c>
      <c r="EL44" s="212"/>
      <c r="EM44" s="219"/>
      <c r="EN44" s="219"/>
      <c r="EO44" s="67">
        <f t="shared" si="24"/>
        <v>2.06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1.03</v>
      </c>
      <c r="GH44" s="172"/>
      <c r="GI44" s="70">
        <f t="shared" si="68"/>
        <v>1.03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3.61</v>
      </c>
      <c r="GP44" s="172"/>
      <c r="GQ44" s="70">
        <f t="shared" si="40"/>
        <v>3.61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/>
      <c r="GX44" s="172"/>
      <c r="GY44" s="70">
        <f t="shared" si="44"/>
        <v>0</v>
      </c>
      <c r="GZ44" s="70">
        <f t="shared" si="45"/>
        <v>0</v>
      </c>
      <c r="HA44" s="172">
        <v>6.19</v>
      </c>
      <c r="HB44" s="172"/>
      <c r="HC44" s="70">
        <f t="shared" si="46"/>
        <v>6.19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2.27</v>
      </c>
      <c r="HJ44" s="172"/>
      <c r="HK44" s="70">
        <f t="shared" si="49"/>
        <v>2.27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187">
        <v>1.88</v>
      </c>
      <c r="IH44" s="211"/>
      <c r="II44" s="187">
        <f t="shared" si="56"/>
        <v>1.88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0</v>
      </c>
      <c r="JF44" s="187"/>
      <c r="JG44" s="187">
        <f t="shared" si="63"/>
        <v>0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2.2200000000000002</v>
      </c>
      <c r="JV44" s="187"/>
      <c r="JW44" s="187">
        <f t="shared" si="67"/>
        <v>2.2200000000000002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0.82</v>
      </c>
      <c r="P45" s="213"/>
      <c r="Q45" s="70"/>
      <c r="R45" s="67"/>
      <c r="S45" s="67">
        <f t="shared" si="3"/>
        <v>0.82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82.47</v>
      </c>
      <c r="AH45" s="67"/>
      <c r="AI45" s="67"/>
      <c r="AJ45" s="67"/>
      <c r="AK45" s="67">
        <f t="shared" si="6"/>
        <v>82.47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2.06</v>
      </c>
      <c r="EL45" s="212"/>
      <c r="EM45" s="219"/>
      <c r="EN45" s="219"/>
      <c r="EO45" s="67">
        <f t="shared" si="24"/>
        <v>2.06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3.92</v>
      </c>
      <c r="GP45" s="172"/>
      <c r="GQ45" s="70">
        <f t="shared" si="40"/>
        <v>3.92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/>
      <c r="GX45" s="172"/>
      <c r="GY45" s="70">
        <f t="shared" si="44"/>
        <v>0</v>
      </c>
      <c r="GZ45" s="70">
        <f t="shared" si="45"/>
        <v>0</v>
      </c>
      <c r="HA45" s="172">
        <v>4.12</v>
      </c>
      <c r="HB45" s="172"/>
      <c r="HC45" s="70">
        <f t="shared" si="46"/>
        <v>4.12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2.27</v>
      </c>
      <c r="HJ45" s="172"/>
      <c r="HK45" s="70">
        <f t="shared" si="49"/>
        <v>2.27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187">
        <v>2.11</v>
      </c>
      <c r="IH45" s="211"/>
      <c r="II45" s="187">
        <f t="shared" si="56"/>
        <v>2.11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2.3199999999999998</v>
      </c>
      <c r="JV45" s="187"/>
      <c r="JW45" s="187">
        <f t="shared" si="67"/>
        <v>2.3199999999999998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0.82</v>
      </c>
      <c r="P46" s="213"/>
      <c r="Q46" s="70"/>
      <c r="R46" s="67"/>
      <c r="S46" s="67">
        <f t="shared" si="3"/>
        <v>0.82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30.93</v>
      </c>
      <c r="AH46" s="67"/>
      <c r="AI46" s="67"/>
      <c r="AJ46" s="67"/>
      <c r="AK46" s="67">
        <f t="shared" si="6"/>
        <v>30.93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2.06</v>
      </c>
      <c r="EL46" s="212"/>
      <c r="EM46" s="219"/>
      <c r="EN46" s="219"/>
      <c r="EO46" s="67">
        <f t="shared" si="24"/>
        <v>2.06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4.2300000000000004</v>
      </c>
      <c r="GP46" s="172"/>
      <c r="GQ46" s="70">
        <f t="shared" si="40"/>
        <v>4.2300000000000004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/>
      <c r="GX46" s="172"/>
      <c r="GY46" s="70">
        <f t="shared" si="44"/>
        <v>0</v>
      </c>
      <c r="GZ46" s="70">
        <f t="shared" si="45"/>
        <v>0</v>
      </c>
      <c r="HA46" s="172">
        <v>4.12</v>
      </c>
      <c r="HB46" s="172"/>
      <c r="HC46" s="70">
        <f t="shared" si="46"/>
        <v>4.12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2.27</v>
      </c>
      <c r="HJ46" s="172"/>
      <c r="HK46" s="70">
        <f t="shared" si="49"/>
        <v>2.27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187">
        <v>2.3199999999999998</v>
      </c>
      <c r="IH46" s="211"/>
      <c r="II46" s="187">
        <f t="shared" si="56"/>
        <v>2.3199999999999998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2.77</v>
      </c>
      <c r="JV46" s="187"/>
      <c r="JW46" s="187">
        <f t="shared" si="67"/>
        <v>2.77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0.82</v>
      </c>
      <c r="P47" s="213"/>
      <c r="Q47" s="70"/>
      <c r="R47" s="67"/>
      <c r="S47" s="67">
        <f t="shared" si="3"/>
        <v>0.82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67.010000000000005</v>
      </c>
      <c r="AH47" s="67"/>
      <c r="AI47" s="67"/>
      <c r="AJ47" s="67"/>
      <c r="AK47" s="67">
        <f t="shared" si="6"/>
        <v>67.010000000000005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1.03</v>
      </c>
      <c r="EL47" s="212"/>
      <c r="EM47" s="219"/>
      <c r="EN47" s="219"/>
      <c r="EO47" s="67">
        <f t="shared" si="24"/>
        <v>1.03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4.54</v>
      </c>
      <c r="GP47" s="172"/>
      <c r="GQ47" s="70">
        <f t="shared" si="40"/>
        <v>4.54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/>
      <c r="GX47" s="172"/>
      <c r="GY47" s="70">
        <f t="shared" si="44"/>
        <v>0</v>
      </c>
      <c r="GZ47" s="70">
        <f t="shared" si="45"/>
        <v>0</v>
      </c>
      <c r="HA47" s="172">
        <v>4.12</v>
      </c>
      <c r="HB47" s="172"/>
      <c r="HC47" s="70">
        <f t="shared" si="46"/>
        <v>4.12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2.27</v>
      </c>
      <c r="HJ47" s="172"/>
      <c r="HK47" s="70">
        <f t="shared" si="49"/>
        <v>2.27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187">
        <v>2.66</v>
      </c>
      <c r="IH47" s="211"/>
      <c r="II47" s="187">
        <f t="shared" si="56"/>
        <v>2.66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3.22</v>
      </c>
      <c r="JV47" s="187"/>
      <c r="JW47" s="187">
        <f t="shared" si="67"/>
        <v>3.22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0.82</v>
      </c>
      <c r="P48" s="213"/>
      <c r="Q48" s="70"/>
      <c r="R48" s="67"/>
      <c r="S48" s="67">
        <f t="shared" si="3"/>
        <v>0.82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121.65</v>
      </c>
      <c r="AH48" s="67"/>
      <c r="AI48" s="67"/>
      <c r="AJ48" s="67"/>
      <c r="AK48" s="67">
        <f t="shared" si="6"/>
        <v>121.65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1.03</v>
      </c>
      <c r="EL48" s="212"/>
      <c r="EM48" s="219"/>
      <c r="EN48" s="219"/>
      <c r="EO48" s="67">
        <f t="shared" si="24"/>
        <v>1.03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4.6399999999999997</v>
      </c>
      <c r="GP48" s="172"/>
      <c r="GQ48" s="70">
        <f t="shared" si="40"/>
        <v>4.6399999999999997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/>
      <c r="GX48" s="172"/>
      <c r="GY48" s="70">
        <f t="shared" si="44"/>
        <v>0</v>
      </c>
      <c r="GZ48" s="70">
        <f t="shared" si="45"/>
        <v>0</v>
      </c>
      <c r="HA48" s="172">
        <v>4.12</v>
      </c>
      <c r="HB48" s="172"/>
      <c r="HC48" s="70">
        <f t="shared" si="46"/>
        <v>4.12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2.27</v>
      </c>
      <c r="HJ48" s="172"/>
      <c r="HK48" s="70">
        <f t="shared" si="49"/>
        <v>2.27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187">
        <v>2.66</v>
      </c>
      <c r="IH48" s="211"/>
      <c r="II48" s="187">
        <f t="shared" si="56"/>
        <v>2.66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3.32</v>
      </c>
      <c r="JV48" s="187"/>
      <c r="JW48" s="187">
        <f t="shared" si="67"/>
        <v>3.32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0.82</v>
      </c>
      <c r="P49" s="213"/>
      <c r="Q49" s="70"/>
      <c r="R49" s="67"/>
      <c r="S49" s="67">
        <f t="shared" si="3"/>
        <v>0.82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72.16</v>
      </c>
      <c r="AH49" s="67"/>
      <c r="AI49" s="67"/>
      <c r="AJ49" s="67"/>
      <c r="AK49" s="67">
        <f t="shared" si="6"/>
        <v>72.16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2.06</v>
      </c>
      <c r="EL49" s="212"/>
      <c r="EM49" s="219"/>
      <c r="EN49" s="219"/>
      <c r="EO49" s="67">
        <f t="shared" si="24"/>
        <v>2.06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4.8499999999999996</v>
      </c>
      <c r="GP49" s="172"/>
      <c r="GQ49" s="70">
        <f t="shared" si="40"/>
        <v>4.8499999999999996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/>
      <c r="GX49" s="172"/>
      <c r="GY49" s="70">
        <f t="shared" si="44"/>
        <v>0</v>
      </c>
      <c r="GZ49" s="70">
        <f t="shared" si="45"/>
        <v>0</v>
      </c>
      <c r="HA49" s="172">
        <v>4.12</v>
      </c>
      <c r="HB49" s="172"/>
      <c r="HC49" s="70">
        <f t="shared" si="46"/>
        <v>4.12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2.27</v>
      </c>
      <c r="HJ49" s="172"/>
      <c r="HK49" s="70">
        <f t="shared" si="49"/>
        <v>2.27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187">
        <v>2.88</v>
      </c>
      <c r="IH49" s="211"/>
      <c r="II49" s="187">
        <f t="shared" si="56"/>
        <v>2.88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3.44</v>
      </c>
      <c r="JV49" s="187"/>
      <c r="JW49" s="187">
        <f t="shared" si="67"/>
        <v>3.44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0.82</v>
      </c>
      <c r="P50" s="213"/>
      <c r="Q50" s="70"/>
      <c r="R50" s="67"/>
      <c r="S50" s="67">
        <f t="shared" si="3"/>
        <v>0.82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41.24</v>
      </c>
      <c r="AH50" s="67"/>
      <c r="AI50" s="67"/>
      <c r="AJ50" s="67"/>
      <c r="AK50" s="67">
        <f t="shared" si="6"/>
        <v>41.24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2.06</v>
      </c>
      <c r="EL50" s="212"/>
      <c r="EM50" s="219"/>
      <c r="EN50" s="219"/>
      <c r="EO50" s="67">
        <f t="shared" si="24"/>
        <v>2.06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2.4700000000000002</v>
      </c>
      <c r="GP50" s="172"/>
      <c r="GQ50" s="70">
        <f t="shared" si="40"/>
        <v>2.4700000000000002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/>
      <c r="GX50" s="172"/>
      <c r="GY50" s="70">
        <f t="shared" si="44"/>
        <v>0</v>
      </c>
      <c r="GZ50" s="70">
        <f t="shared" si="45"/>
        <v>0</v>
      </c>
      <c r="HA50" s="172">
        <v>4.12</v>
      </c>
      <c r="HB50" s="172"/>
      <c r="HC50" s="70">
        <f t="shared" si="46"/>
        <v>4.12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2.27</v>
      </c>
      <c r="HJ50" s="172"/>
      <c r="HK50" s="70">
        <f t="shared" si="49"/>
        <v>2.27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187">
        <v>3.11</v>
      </c>
      <c r="IH50" s="211"/>
      <c r="II50" s="187">
        <f t="shared" si="56"/>
        <v>3.11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3.55</v>
      </c>
      <c r="JV50" s="187"/>
      <c r="JW50" s="187">
        <f t="shared" si="67"/>
        <v>3.55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0.82</v>
      </c>
      <c r="P51" s="213"/>
      <c r="Q51" s="70"/>
      <c r="R51" s="67"/>
      <c r="S51" s="67">
        <f t="shared" si="3"/>
        <v>0.82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51.55</v>
      </c>
      <c r="AH51" s="67"/>
      <c r="AI51" s="67"/>
      <c r="AJ51" s="67"/>
      <c r="AK51" s="67">
        <f t="shared" si="6"/>
        <v>51.55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2.06</v>
      </c>
      <c r="EL51" s="212"/>
      <c r="EM51" s="219"/>
      <c r="EN51" s="219"/>
      <c r="EO51" s="67">
        <f t="shared" si="24"/>
        <v>2.06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/>
      <c r="GX51" s="172"/>
      <c r="GY51" s="70">
        <f t="shared" si="44"/>
        <v>0</v>
      </c>
      <c r="GZ51" s="70">
        <f t="shared" si="45"/>
        <v>0</v>
      </c>
      <c r="HA51" s="172">
        <v>4.12</v>
      </c>
      <c r="HB51" s="172"/>
      <c r="HC51" s="70">
        <f t="shared" si="46"/>
        <v>4.12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2.27</v>
      </c>
      <c r="HJ51" s="172"/>
      <c r="HK51" s="70">
        <f t="shared" si="49"/>
        <v>2.27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187">
        <v>3.11</v>
      </c>
      <c r="IH51" s="211"/>
      <c r="II51" s="187">
        <f t="shared" si="56"/>
        <v>3.11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0</v>
      </c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0.82</v>
      </c>
      <c r="P52" s="213"/>
      <c r="Q52" s="70"/>
      <c r="R52" s="67"/>
      <c r="S52" s="67">
        <f t="shared" si="3"/>
        <v>0.82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20.62</v>
      </c>
      <c r="AH52" s="67"/>
      <c r="AI52" s="67"/>
      <c r="AJ52" s="67"/>
      <c r="AK52" s="67">
        <f t="shared" si="6"/>
        <v>20.62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2.06</v>
      </c>
      <c r="EL52" s="212"/>
      <c r="EM52" s="219"/>
      <c r="EN52" s="219"/>
      <c r="EO52" s="67">
        <f t="shared" si="24"/>
        <v>2.06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/>
      <c r="GX52" s="172"/>
      <c r="GY52" s="70">
        <f t="shared" si="44"/>
        <v>0</v>
      </c>
      <c r="GZ52" s="70">
        <f t="shared" si="45"/>
        <v>0</v>
      </c>
      <c r="HA52" s="172">
        <v>4.12</v>
      </c>
      <c r="HB52" s="172"/>
      <c r="HC52" s="70">
        <f t="shared" si="46"/>
        <v>4.12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2.27</v>
      </c>
      <c r="HJ52" s="172"/>
      <c r="HK52" s="70">
        <f t="shared" si="49"/>
        <v>2.27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187">
        <v>2.99</v>
      </c>
      <c r="IH52" s="211"/>
      <c r="II52" s="187">
        <f t="shared" si="56"/>
        <v>2.99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0</v>
      </c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0.82</v>
      </c>
      <c r="P53" s="213"/>
      <c r="Q53" s="70"/>
      <c r="R53" s="67"/>
      <c r="S53" s="67">
        <f t="shared" si="3"/>
        <v>0.82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82.47</v>
      </c>
      <c r="AH53" s="67"/>
      <c r="AI53" s="67"/>
      <c r="AJ53" s="67"/>
      <c r="AK53" s="67">
        <f t="shared" si="6"/>
        <v>82.47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2.06</v>
      </c>
      <c r="EL53" s="212"/>
      <c r="EM53" s="219"/>
      <c r="EN53" s="219"/>
      <c r="EO53" s="67">
        <f t="shared" si="24"/>
        <v>2.06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/>
      <c r="GX53" s="172"/>
      <c r="GY53" s="70">
        <f t="shared" si="44"/>
        <v>0</v>
      </c>
      <c r="GZ53" s="70">
        <f t="shared" si="45"/>
        <v>0</v>
      </c>
      <c r="HA53" s="172">
        <v>4.12</v>
      </c>
      <c r="HB53" s="172"/>
      <c r="HC53" s="70">
        <f t="shared" si="46"/>
        <v>4.12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2.27</v>
      </c>
      <c r="HJ53" s="172"/>
      <c r="HK53" s="70">
        <f t="shared" si="49"/>
        <v>2.27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187">
        <v>3.11</v>
      </c>
      <c r="IH53" s="211"/>
      <c r="II53" s="187">
        <f t="shared" si="56"/>
        <v>3.11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0</v>
      </c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0.82</v>
      </c>
      <c r="P54" s="213"/>
      <c r="Q54" s="70"/>
      <c r="R54" s="67"/>
      <c r="S54" s="67">
        <f t="shared" si="3"/>
        <v>0.82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103.09</v>
      </c>
      <c r="AH54" s="67"/>
      <c r="AI54" s="67"/>
      <c r="AJ54" s="67"/>
      <c r="AK54" s="67">
        <f t="shared" si="6"/>
        <v>103.09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2.06</v>
      </c>
      <c r="EL54" s="212"/>
      <c r="EM54" s="219"/>
      <c r="EN54" s="219"/>
      <c r="EO54" s="67">
        <f t="shared" si="24"/>
        <v>2.06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/>
      <c r="GX54" s="172"/>
      <c r="GY54" s="70">
        <f t="shared" si="44"/>
        <v>0</v>
      </c>
      <c r="GZ54" s="70">
        <f t="shared" si="45"/>
        <v>0</v>
      </c>
      <c r="HA54" s="172">
        <v>4.12</v>
      </c>
      <c r="HB54" s="172"/>
      <c r="HC54" s="70">
        <f t="shared" si="46"/>
        <v>4.12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2.27</v>
      </c>
      <c r="HJ54" s="172"/>
      <c r="HK54" s="70">
        <f t="shared" si="49"/>
        <v>2.27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187">
        <v>3.11</v>
      </c>
      <c r="IH54" s="211"/>
      <c r="II54" s="187">
        <f t="shared" si="56"/>
        <v>3.11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0</v>
      </c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0.82</v>
      </c>
      <c r="P55" s="213"/>
      <c r="Q55" s="70"/>
      <c r="R55" s="67"/>
      <c r="S55" s="67">
        <f t="shared" si="3"/>
        <v>0.82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41.24</v>
      </c>
      <c r="AH55" s="67"/>
      <c r="AI55" s="67"/>
      <c r="AJ55" s="67"/>
      <c r="AK55" s="67">
        <f t="shared" si="6"/>
        <v>41.24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2.06</v>
      </c>
      <c r="EL55" s="212"/>
      <c r="EM55" s="219"/>
      <c r="EN55" s="219"/>
      <c r="EO55" s="67">
        <f t="shared" si="24"/>
        <v>2.06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/>
      <c r="GX55" s="172"/>
      <c r="GY55" s="70">
        <f t="shared" si="44"/>
        <v>0</v>
      </c>
      <c r="GZ55" s="70">
        <f t="shared" si="45"/>
        <v>0</v>
      </c>
      <c r="HA55" s="172">
        <v>4.12</v>
      </c>
      <c r="HB55" s="172"/>
      <c r="HC55" s="70">
        <f t="shared" si="46"/>
        <v>4.12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2.27</v>
      </c>
      <c r="HJ55" s="172"/>
      <c r="HK55" s="70">
        <f t="shared" si="49"/>
        <v>2.27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187">
        <v>3.11</v>
      </c>
      <c r="IH55" s="211"/>
      <c r="II55" s="187">
        <f t="shared" si="56"/>
        <v>3.11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0</v>
      </c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0.82</v>
      </c>
      <c r="P56" s="213"/>
      <c r="Q56" s="70"/>
      <c r="R56" s="67"/>
      <c r="S56" s="67">
        <f t="shared" si="3"/>
        <v>0.82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20.62</v>
      </c>
      <c r="AH56" s="67"/>
      <c r="AI56" s="67"/>
      <c r="AJ56" s="67"/>
      <c r="AK56" s="67">
        <f t="shared" si="6"/>
        <v>20.62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2.06</v>
      </c>
      <c r="EL56" s="212"/>
      <c r="EM56" s="219"/>
      <c r="EN56" s="219"/>
      <c r="EO56" s="67">
        <f t="shared" si="24"/>
        <v>2.06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/>
      <c r="GX56" s="172"/>
      <c r="GY56" s="70">
        <f t="shared" si="44"/>
        <v>0</v>
      </c>
      <c r="GZ56" s="70">
        <f t="shared" si="45"/>
        <v>0</v>
      </c>
      <c r="HA56" s="172">
        <v>4.12</v>
      </c>
      <c r="HB56" s="172"/>
      <c r="HC56" s="70">
        <f t="shared" si="46"/>
        <v>4.12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2.27</v>
      </c>
      <c r="HJ56" s="172"/>
      <c r="HK56" s="70">
        <f t="shared" si="49"/>
        <v>2.27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187">
        <v>3.11</v>
      </c>
      <c r="IH56" s="211"/>
      <c r="II56" s="187">
        <f t="shared" si="56"/>
        <v>3.11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0</v>
      </c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0.82</v>
      </c>
      <c r="P57" s="213"/>
      <c r="Q57" s="70"/>
      <c r="R57" s="67"/>
      <c r="S57" s="67">
        <f t="shared" si="3"/>
        <v>0.82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51.55</v>
      </c>
      <c r="AH57" s="67"/>
      <c r="AI57" s="67"/>
      <c r="AJ57" s="67"/>
      <c r="AK57" s="67">
        <f t="shared" si="6"/>
        <v>51.55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3.09</v>
      </c>
      <c r="EL57" s="212"/>
      <c r="EM57" s="219"/>
      <c r="EN57" s="219"/>
      <c r="EO57" s="67">
        <f t="shared" si="24"/>
        <v>3.09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/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2.27</v>
      </c>
      <c r="HJ57" s="172"/>
      <c r="HK57" s="70">
        <f t="shared" si="49"/>
        <v>2.27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187">
        <v>3.11</v>
      </c>
      <c r="IH57" s="211"/>
      <c r="II57" s="187">
        <f t="shared" si="56"/>
        <v>3.11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0</v>
      </c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0.82</v>
      </c>
      <c r="P58" s="213"/>
      <c r="Q58" s="70"/>
      <c r="R58" s="67"/>
      <c r="S58" s="67">
        <f t="shared" si="3"/>
        <v>0.82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20.62</v>
      </c>
      <c r="AH58" s="67"/>
      <c r="AI58" s="67"/>
      <c r="AJ58" s="67"/>
      <c r="AK58" s="67">
        <f t="shared" si="6"/>
        <v>20.62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3.09</v>
      </c>
      <c r="EL58" s="212"/>
      <c r="EM58" s="219"/>
      <c r="EN58" s="219"/>
      <c r="EO58" s="67">
        <f t="shared" si="24"/>
        <v>3.09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/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2.27</v>
      </c>
      <c r="HJ58" s="172"/>
      <c r="HK58" s="70">
        <f t="shared" si="49"/>
        <v>2.27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187">
        <v>3.11</v>
      </c>
      <c r="IH58" s="211"/>
      <c r="II58" s="187">
        <f t="shared" si="56"/>
        <v>3.11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0.82</v>
      </c>
      <c r="P59" s="213"/>
      <c r="Q59" s="70"/>
      <c r="R59" s="67"/>
      <c r="S59" s="67">
        <f t="shared" si="3"/>
        <v>0.82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61.86</v>
      </c>
      <c r="AH59" s="67"/>
      <c r="AI59" s="67"/>
      <c r="AJ59" s="67"/>
      <c r="AK59" s="67">
        <f t="shared" si="6"/>
        <v>61.86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4.12</v>
      </c>
      <c r="EL59" s="212"/>
      <c r="EM59" s="219"/>
      <c r="EN59" s="219"/>
      <c r="EO59" s="67">
        <f t="shared" si="24"/>
        <v>4.12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/>
      <c r="GX59" s="172"/>
      <c r="GY59" s="70">
        <f t="shared" si="44"/>
        <v>0</v>
      </c>
      <c r="GZ59" s="70">
        <f t="shared" si="45"/>
        <v>0</v>
      </c>
      <c r="HA59" s="172">
        <v>5.15</v>
      </c>
      <c r="HB59" s="172"/>
      <c r="HC59" s="70">
        <f t="shared" si="46"/>
        <v>5.15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2.27</v>
      </c>
      <c r="HJ59" s="172"/>
      <c r="HK59" s="70">
        <f t="shared" si="49"/>
        <v>2.27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187">
        <v>3.32</v>
      </c>
      <c r="IH59" s="211"/>
      <c r="II59" s="187">
        <f t="shared" si="56"/>
        <v>3.32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0</v>
      </c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0.82</v>
      </c>
      <c r="P60" s="213"/>
      <c r="Q60" s="70"/>
      <c r="R60" s="67"/>
      <c r="S60" s="67">
        <f t="shared" si="3"/>
        <v>0.82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97.94</v>
      </c>
      <c r="AH60" s="67"/>
      <c r="AI60" s="67"/>
      <c r="AJ60" s="67"/>
      <c r="AK60" s="67">
        <f t="shared" si="6"/>
        <v>97.94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4.12</v>
      </c>
      <c r="EL60" s="212"/>
      <c r="EM60" s="219"/>
      <c r="EN60" s="219"/>
      <c r="EO60" s="67">
        <f t="shared" si="24"/>
        <v>4.12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2.06</v>
      </c>
      <c r="GH60" s="172"/>
      <c r="GI60" s="70">
        <f t="shared" si="68"/>
        <v>2.06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/>
      <c r="GX60" s="172"/>
      <c r="GY60" s="70">
        <f t="shared" si="44"/>
        <v>0</v>
      </c>
      <c r="GZ60" s="70">
        <f t="shared" si="45"/>
        <v>0</v>
      </c>
      <c r="HA60" s="172">
        <v>5.15</v>
      </c>
      <c r="HB60" s="172"/>
      <c r="HC60" s="70">
        <f t="shared" si="46"/>
        <v>5.15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2.27</v>
      </c>
      <c r="HJ60" s="172"/>
      <c r="HK60" s="70">
        <f t="shared" si="49"/>
        <v>2.27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187">
        <v>3.22</v>
      </c>
      <c r="IH60" s="211"/>
      <c r="II60" s="187">
        <f t="shared" si="56"/>
        <v>3.22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0</v>
      </c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0.82</v>
      </c>
      <c r="P61" s="213"/>
      <c r="Q61" s="70"/>
      <c r="R61" s="67"/>
      <c r="S61" s="67">
        <f t="shared" si="3"/>
        <v>0.82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82.47</v>
      </c>
      <c r="AH61" s="67"/>
      <c r="AI61" s="67"/>
      <c r="AJ61" s="67"/>
      <c r="AK61" s="67">
        <f t="shared" si="6"/>
        <v>82.47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4.12</v>
      </c>
      <c r="EL61" s="212"/>
      <c r="EM61" s="219"/>
      <c r="EN61" s="219"/>
      <c r="EO61" s="67">
        <f t="shared" si="24"/>
        <v>4.12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/>
      <c r="GX61" s="172"/>
      <c r="GY61" s="70">
        <f t="shared" si="44"/>
        <v>0</v>
      </c>
      <c r="GZ61" s="70">
        <f t="shared" si="45"/>
        <v>0</v>
      </c>
      <c r="HA61" s="172">
        <v>5.15</v>
      </c>
      <c r="HB61" s="172"/>
      <c r="HC61" s="70">
        <f t="shared" si="46"/>
        <v>5.15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2.27</v>
      </c>
      <c r="HJ61" s="172"/>
      <c r="HK61" s="70">
        <f t="shared" si="49"/>
        <v>2.27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187">
        <v>3.11</v>
      </c>
      <c r="IH61" s="211"/>
      <c r="II61" s="187">
        <f t="shared" si="56"/>
        <v>3.11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0</v>
      </c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0.82</v>
      </c>
      <c r="P62" s="213"/>
      <c r="Q62" s="70"/>
      <c r="R62" s="67"/>
      <c r="S62" s="67">
        <f t="shared" si="3"/>
        <v>0.82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15.46</v>
      </c>
      <c r="AH62" s="67"/>
      <c r="AI62" s="67"/>
      <c r="AJ62" s="67"/>
      <c r="AK62" s="67">
        <f t="shared" si="6"/>
        <v>15.46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4.12</v>
      </c>
      <c r="EL62" s="212"/>
      <c r="EM62" s="219"/>
      <c r="EN62" s="219"/>
      <c r="EO62" s="67">
        <f t="shared" si="24"/>
        <v>4.12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/>
      <c r="GX62" s="172"/>
      <c r="GY62" s="70">
        <f t="shared" si="44"/>
        <v>0</v>
      </c>
      <c r="GZ62" s="70">
        <f t="shared" si="45"/>
        <v>0</v>
      </c>
      <c r="HA62" s="172">
        <v>5.15</v>
      </c>
      <c r="HB62" s="172"/>
      <c r="HC62" s="70">
        <f t="shared" si="46"/>
        <v>5.15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2.27</v>
      </c>
      <c r="HJ62" s="172"/>
      <c r="HK62" s="70">
        <f t="shared" si="49"/>
        <v>2.27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187">
        <v>2.99</v>
      </c>
      <c r="IH62" s="211"/>
      <c r="II62" s="187">
        <f t="shared" si="56"/>
        <v>2.99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0</v>
      </c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0.82</v>
      </c>
      <c r="P63" s="213"/>
      <c r="Q63" s="70"/>
      <c r="R63" s="67"/>
      <c r="S63" s="67">
        <f t="shared" si="3"/>
        <v>0.82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36.08</v>
      </c>
      <c r="AH63" s="67"/>
      <c r="AI63" s="67"/>
      <c r="AJ63" s="67"/>
      <c r="AK63" s="67">
        <f t="shared" si="6"/>
        <v>36.08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3.09</v>
      </c>
      <c r="EL63" s="212"/>
      <c r="EM63" s="219"/>
      <c r="EN63" s="219"/>
      <c r="EO63" s="67">
        <f t="shared" si="24"/>
        <v>3.09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3.09</v>
      </c>
      <c r="GH63" s="172"/>
      <c r="GI63" s="70">
        <f t="shared" si="68"/>
        <v>3.09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/>
      <c r="GX63" s="172"/>
      <c r="GY63" s="70">
        <f t="shared" si="44"/>
        <v>0</v>
      </c>
      <c r="GZ63" s="70">
        <f t="shared" si="45"/>
        <v>0</v>
      </c>
      <c r="HA63" s="172">
        <v>5.15</v>
      </c>
      <c r="HB63" s="172"/>
      <c r="HC63" s="70">
        <f t="shared" si="46"/>
        <v>5.15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2.27</v>
      </c>
      <c r="HJ63" s="172"/>
      <c r="HK63" s="70">
        <f t="shared" si="49"/>
        <v>2.27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187">
        <v>2.88</v>
      </c>
      <c r="IH63" s="211"/>
      <c r="II63" s="187">
        <f t="shared" si="56"/>
        <v>2.88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0.82</v>
      </c>
      <c r="P64" s="213"/>
      <c r="Q64" s="70"/>
      <c r="R64" s="67"/>
      <c r="S64" s="67">
        <f t="shared" si="3"/>
        <v>0.82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5.15</v>
      </c>
      <c r="AH64" s="67"/>
      <c r="AI64" s="67"/>
      <c r="AJ64" s="67"/>
      <c r="AK64" s="67">
        <f t="shared" si="6"/>
        <v>5.15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3.09</v>
      </c>
      <c r="EL64" s="212"/>
      <c r="EM64" s="219"/>
      <c r="EN64" s="219"/>
      <c r="EO64" s="67">
        <f t="shared" si="24"/>
        <v>3.09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1.03</v>
      </c>
      <c r="GH64" s="172"/>
      <c r="GI64" s="70">
        <f t="shared" si="68"/>
        <v>1.03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/>
      <c r="GX64" s="172"/>
      <c r="GY64" s="70">
        <f t="shared" si="44"/>
        <v>0</v>
      </c>
      <c r="GZ64" s="70">
        <f t="shared" si="45"/>
        <v>0</v>
      </c>
      <c r="HA64" s="172">
        <v>5.15</v>
      </c>
      <c r="HB64" s="172"/>
      <c r="HC64" s="70">
        <f t="shared" si="46"/>
        <v>5.15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2.27</v>
      </c>
      <c r="HJ64" s="172"/>
      <c r="HK64" s="70">
        <f t="shared" si="49"/>
        <v>2.27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187">
        <v>2.77</v>
      </c>
      <c r="IH64" s="211"/>
      <c r="II64" s="187">
        <f t="shared" si="56"/>
        <v>2.77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</v>
      </c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0.82</v>
      </c>
      <c r="P65" s="213"/>
      <c r="Q65" s="70"/>
      <c r="R65" s="67"/>
      <c r="S65" s="67">
        <f t="shared" si="3"/>
        <v>0.82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51.55</v>
      </c>
      <c r="AH65" s="67"/>
      <c r="AI65" s="67"/>
      <c r="AJ65" s="67"/>
      <c r="AK65" s="67">
        <f t="shared" si="6"/>
        <v>51.55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3.09</v>
      </c>
      <c r="EL65" s="212"/>
      <c r="EM65" s="219"/>
      <c r="EN65" s="219"/>
      <c r="EO65" s="67">
        <f t="shared" si="24"/>
        <v>3.09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1.03</v>
      </c>
      <c r="GH65" s="172"/>
      <c r="GI65" s="70">
        <f t="shared" si="68"/>
        <v>1.03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1.75</v>
      </c>
      <c r="GP65" s="172"/>
      <c r="GQ65" s="70">
        <f t="shared" si="40"/>
        <v>1.75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/>
      <c r="GX65" s="172"/>
      <c r="GY65" s="70">
        <f t="shared" si="44"/>
        <v>0</v>
      </c>
      <c r="GZ65" s="70">
        <f t="shared" si="45"/>
        <v>0</v>
      </c>
      <c r="HA65" s="172">
        <v>5.15</v>
      </c>
      <c r="HB65" s="172"/>
      <c r="HC65" s="70">
        <f t="shared" si="46"/>
        <v>5.15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2.27</v>
      </c>
      <c r="HJ65" s="172"/>
      <c r="HK65" s="70">
        <f t="shared" si="49"/>
        <v>2.27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187">
        <v>2.44</v>
      </c>
      <c r="IH65" s="211"/>
      <c r="II65" s="187">
        <f t="shared" si="56"/>
        <v>2.44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0.82</v>
      </c>
      <c r="P66" s="213"/>
      <c r="Q66" s="70"/>
      <c r="R66" s="67"/>
      <c r="S66" s="67">
        <f t="shared" si="3"/>
        <v>0.82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113.4</v>
      </c>
      <c r="AH66" s="67"/>
      <c r="AI66" s="67"/>
      <c r="AJ66" s="67"/>
      <c r="AK66" s="67">
        <f t="shared" si="6"/>
        <v>113.4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3.09</v>
      </c>
      <c r="EL66" s="212"/>
      <c r="EM66" s="219"/>
      <c r="EN66" s="219"/>
      <c r="EO66" s="67">
        <f t="shared" si="24"/>
        <v>3.09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4.33</v>
      </c>
      <c r="GP66" s="172"/>
      <c r="GQ66" s="70">
        <f t="shared" si="40"/>
        <v>4.33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/>
      <c r="GX66" s="172"/>
      <c r="GY66" s="70">
        <f t="shared" si="44"/>
        <v>0</v>
      </c>
      <c r="GZ66" s="70">
        <f t="shared" si="45"/>
        <v>0</v>
      </c>
      <c r="HA66" s="172">
        <v>5.15</v>
      </c>
      <c r="HB66" s="172"/>
      <c r="HC66" s="70">
        <f t="shared" si="46"/>
        <v>5.15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2.27</v>
      </c>
      <c r="HJ66" s="172"/>
      <c r="HK66" s="70">
        <f t="shared" si="49"/>
        <v>2.27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187">
        <v>2.2200000000000002</v>
      </c>
      <c r="IH66" s="211"/>
      <c r="II66" s="187">
        <f t="shared" si="56"/>
        <v>2.2200000000000002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0.82</v>
      </c>
      <c r="P67" s="213"/>
      <c r="Q67" s="70"/>
      <c r="R67" s="67"/>
      <c r="S67" s="67">
        <f t="shared" si="3"/>
        <v>0.82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103.09</v>
      </c>
      <c r="AH67" s="67"/>
      <c r="AI67" s="67"/>
      <c r="AJ67" s="67"/>
      <c r="AK67" s="67">
        <f t="shared" si="6"/>
        <v>103.09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3.09</v>
      </c>
      <c r="EL67" s="212"/>
      <c r="EM67" s="219"/>
      <c r="EN67" s="219"/>
      <c r="EO67" s="67">
        <f t="shared" si="24"/>
        <v>3.09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4.43</v>
      </c>
      <c r="GP67" s="172"/>
      <c r="GQ67" s="70">
        <f t="shared" si="40"/>
        <v>4.43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/>
      <c r="GX67" s="172"/>
      <c r="GY67" s="70">
        <f t="shared" si="44"/>
        <v>0</v>
      </c>
      <c r="GZ67" s="70">
        <f t="shared" si="45"/>
        <v>0</v>
      </c>
      <c r="HA67" s="172">
        <v>5.15</v>
      </c>
      <c r="HB67" s="172"/>
      <c r="HC67" s="70">
        <f t="shared" si="46"/>
        <v>5.15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2.27</v>
      </c>
      <c r="HJ67" s="172"/>
      <c r="HK67" s="70">
        <f t="shared" si="49"/>
        <v>2.27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187">
        <v>2</v>
      </c>
      <c r="IH67" s="211"/>
      <c r="II67" s="187">
        <f t="shared" si="56"/>
        <v>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</v>
      </c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0.82</v>
      </c>
      <c r="P68" s="213"/>
      <c r="Q68" s="70"/>
      <c r="R68" s="67"/>
      <c r="S68" s="67">
        <f t="shared" si="3"/>
        <v>0.82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10.31</v>
      </c>
      <c r="AH68" s="67"/>
      <c r="AI68" s="67"/>
      <c r="AJ68" s="67"/>
      <c r="AK68" s="67">
        <f t="shared" si="6"/>
        <v>10.31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3.09</v>
      </c>
      <c r="EL68" s="212"/>
      <c r="EM68" s="219"/>
      <c r="EN68" s="219"/>
      <c r="EO68" s="67">
        <f t="shared" si="24"/>
        <v>3.09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3.81</v>
      </c>
      <c r="GP68" s="172"/>
      <c r="GQ68" s="70">
        <f t="shared" si="40"/>
        <v>3.81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/>
      <c r="GX68" s="172"/>
      <c r="GY68" s="70">
        <f t="shared" si="44"/>
        <v>0</v>
      </c>
      <c r="GZ68" s="70">
        <f t="shared" si="45"/>
        <v>0</v>
      </c>
      <c r="HA68" s="172">
        <v>5.15</v>
      </c>
      <c r="HB68" s="172"/>
      <c r="HC68" s="70">
        <f t="shared" si="46"/>
        <v>5.15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2.27</v>
      </c>
      <c r="HJ68" s="172"/>
      <c r="HK68" s="70">
        <f t="shared" si="49"/>
        <v>2.27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187">
        <v>1.77</v>
      </c>
      <c r="IH68" s="211"/>
      <c r="II68" s="187">
        <f t="shared" si="56"/>
        <v>1.77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0</v>
      </c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0.82</v>
      </c>
      <c r="P69" s="213"/>
      <c r="Q69" s="70"/>
      <c r="R69" s="67"/>
      <c r="S69" s="67">
        <f t="shared" si="3"/>
        <v>0.82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10.31</v>
      </c>
      <c r="AH69" s="67"/>
      <c r="AI69" s="67"/>
      <c r="AJ69" s="67"/>
      <c r="AK69" s="67">
        <f t="shared" si="6"/>
        <v>10.31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3.09</v>
      </c>
      <c r="EL69" s="212"/>
      <c r="EM69" s="219"/>
      <c r="EN69" s="219"/>
      <c r="EO69" s="67">
        <f t="shared" si="24"/>
        <v>3.09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3.51</v>
      </c>
      <c r="GP69" s="172"/>
      <c r="GQ69" s="70">
        <f t="shared" si="40"/>
        <v>3.51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/>
      <c r="GX69" s="172"/>
      <c r="GY69" s="70">
        <f t="shared" si="44"/>
        <v>0</v>
      </c>
      <c r="GZ69" s="70">
        <f t="shared" si="45"/>
        <v>0</v>
      </c>
      <c r="HA69" s="172">
        <v>5.15</v>
      </c>
      <c r="HB69" s="172"/>
      <c r="HC69" s="70">
        <f t="shared" si="46"/>
        <v>5.15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1.55</v>
      </c>
      <c r="HJ69" s="172"/>
      <c r="HK69" s="70">
        <f t="shared" si="49"/>
        <v>1.55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187">
        <v>1.55</v>
      </c>
      <c r="IH69" s="211"/>
      <c r="II69" s="187">
        <f t="shared" si="56"/>
        <v>1.55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2.66</v>
      </c>
      <c r="JV69" s="187"/>
      <c r="JW69" s="187">
        <f t="shared" si="67"/>
        <v>2.66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0.82</v>
      </c>
      <c r="P70" s="213"/>
      <c r="Q70" s="70"/>
      <c r="R70" s="67"/>
      <c r="S70" s="67">
        <f t="shared" si="3"/>
        <v>0.82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10.31</v>
      </c>
      <c r="AH70" s="67"/>
      <c r="AI70" s="67"/>
      <c r="AJ70" s="67"/>
      <c r="AK70" s="67">
        <f t="shared" si="6"/>
        <v>10.31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3.09</v>
      </c>
      <c r="EL70" s="212"/>
      <c r="EM70" s="219"/>
      <c r="EN70" s="219"/>
      <c r="EO70" s="67">
        <f t="shared" si="24"/>
        <v>3.09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3.4</v>
      </c>
      <c r="GP70" s="172"/>
      <c r="GQ70" s="70">
        <f t="shared" si="40"/>
        <v>3.4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/>
      <c r="GX70" s="172"/>
      <c r="GY70" s="70">
        <f t="shared" si="44"/>
        <v>0</v>
      </c>
      <c r="GZ70" s="70">
        <f t="shared" si="45"/>
        <v>0</v>
      </c>
      <c r="HA70" s="172">
        <v>5.15</v>
      </c>
      <c r="HB70" s="172"/>
      <c r="HC70" s="70">
        <f t="shared" si="46"/>
        <v>5.15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1.55</v>
      </c>
      <c r="HJ70" s="172"/>
      <c r="HK70" s="70">
        <f t="shared" si="49"/>
        <v>1.55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187">
        <v>1.33</v>
      </c>
      <c r="IH70" s="211"/>
      <c r="II70" s="187">
        <f t="shared" si="56"/>
        <v>1.33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2.44</v>
      </c>
      <c r="JV70" s="187"/>
      <c r="JW70" s="187">
        <f t="shared" si="67"/>
        <v>2.44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0.82</v>
      </c>
      <c r="P71" s="213"/>
      <c r="Q71" s="70"/>
      <c r="R71" s="67"/>
      <c r="S71" s="67">
        <f t="shared" si="3"/>
        <v>0.82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3.09</v>
      </c>
      <c r="EL71" s="212"/>
      <c r="EM71" s="219"/>
      <c r="EN71" s="219"/>
      <c r="EO71" s="67">
        <f t="shared" si="24"/>
        <v>3.09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2.89</v>
      </c>
      <c r="GP71" s="172"/>
      <c r="GQ71" s="70">
        <f t="shared" si="40"/>
        <v>2.89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/>
      <c r="GX71" s="172"/>
      <c r="GY71" s="70">
        <f t="shared" si="44"/>
        <v>0</v>
      </c>
      <c r="GZ71" s="70">
        <f t="shared" si="45"/>
        <v>0</v>
      </c>
      <c r="HA71" s="172">
        <v>5.15</v>
      </c>
      <c r="HB71" s="172"/>
      <c r="HC71" s="70">
        <f t="shared" si="46"/>
        <v>5.15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1.55</v>
      </c>
      <c r="HJ71" s="172"/>
      <c r="HK71" s="70">
        <f t="shared" si="49"/>
        <v>1.55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187">
        <v>1</v>
      </c>
      <c r="IH71" s="211"/>
      <c r="II71" s="187">
        <f t="shared" si="56"/>
        <v>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1.67</v>
      </c>
      <c r="JV71" s="187"/>
      <c r="JW71" s="187">
        <f t="shared" si="67"/>
        <v>1.67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0.82</v>
      </c>
      <c r="P72" s="213"/>
      <c r="Q72" s="70"/>
      <c r="R72" s="67"/>
      <c r="S72" s="67">
        <f t="shared" si="3"/>
        <v>0.82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51.55</v>
      </c>
      <c r="AH72" s="67"/>
      <c r="AI72" s="67"/>
      <c r="AJ72" s="67"/>
      <c r="AK72" s="67">
        <f t="shared" si="6"/>
        <v>51.55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3.09</v>
      </c>
      <c r="EL72" s="212"/>
      <c r="EM72" s="219"/>
      <c r="EN72" s="219"/>
      <c r="EO72" s="67">
        <f t="shared" si="24"/>
        <v>3.09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2.58</v>
      </c>
      <c r="GP72" s="172"/>
      <c r="GQ72" s="70">
        <f t="shared" si="40"/>
        <v>2.58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/>
      <c r="GX72" s="172"/>
      <c r="GY72" s="70">
        <f t="shared" si="44"/>
        <v>0</v>
      </c>
      <c r="GZ72" s="70">
        <f t="shared" si="45"/>
        <v>0</v>
      </c>
      <c r="HA72" s="172">
        <v>5.15</v>
      </c>
      <c r="HB72" s="172"/>
      <c r="HC72" s="70">
        <f t="shared" si="46"/>
        <v>5.15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1.55</v>
      </c>
      <c r="HJ72" s="172"/>
      <c r="HK72" s="70">
        <f t="shared" si="49"/>
        <v>1.55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187">
        <v>0.77</v>
      </c>
      <c r="IH72" s="211"/>
      <c r="II72" s="187">
        <f t="shared" si="56"/>
        <v>0.77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1.67</v>
      </c>
      <c r="JV72" s="187"/>
      <c r="JW72" s="187">
        <f t="shared" si="67"/>
        <v>1.67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1.03</v>
      </c>
      <c r="P73" s="213"/>
      <c r="Q73" s="70"/>
      <c r="R73" s="67"/>
      <c r="S73" s="67">
        <f t="shared" si="3"/>
        <v>1.03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72.16</v>
      </c>
      <c r="AH73" s="67"/>
      <c r="AI73" s="67"/>
      <c r="AJ73" s="67"/>
      <c r="AK73" s="67">
        <f t="shared" si="6"/>
        <v>72.16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3.09</v>
      </c>
      <c r="EL73" s="212"/>
      <c r="EM73" s="219"/>
      <c r="EN73" s="219"/>
      <c r="EO73" s="67">
        <f t="shared" si="24"/>
        <v>3.09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2.16</v>
      </c>
      <c r="GP73" s="172"/>
      <c r="GQ73" s="70">
        <f t="shared" si="40"/>
        <v>2.16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/>
      <c r="GX73" s="172"/>
      <c r="GY73" s="70">
        <f t="shared" si="44"/>
        <v>0</v>
      </c>
      <c r="GZ73" s="70">
        <f t="shared" si="45"/>
        <v>0</v>
      </c>
      <c r="HA73" s="172">
        <v>5.15</v>
      </c>
      <c r="HB73" s="172"/>
      <c r="HC73" s="70">
        <f t="shared" si="46"/>
        <v>5.15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1.55</v>
      </c>
      <c r="HJ73" s="172"/>
      <c r="HK73" s="70">
        <f t="shared" si="49"/>
        <v>1.55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187">
        <v>0.56000000000000005</v>
      </c>
      <c r="IH73" s="211"/>
      <c r="II73" s="187">
        <f t="shared" si="56"/>
        <v>0.56000000000000005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1.33</v>
      </c>
      <c r="JV73" s="187"/>
      <c r="JW73" s="187">
        <f t="shared" si="67"/>
        <v>1.33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1.03</v>
      </c>
      <c r="P74" s="213"/>
      <c r="Q74" s="70"/>
      <c r="R74" s="67"/>
      <c r="S74" s="67">
        <f t="shared" si="3"/>
        <v>1.03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46.39</v>
      </c>
      <c r="AH74" s="67"/>
      <c r="AI74" s="67"/>
      <c r="AJ74" s="67"/>
      <c r="AK74" s="67">
        <f t="shared" si="6"/>
        <v>46.39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3.09</v>
      </c>
      <c r="EL74" s="212"/>
      <c r="EM74" s="219"/>
      <c r="EN74" s="219"/>
      <c r="EO74" s="67">
        <f t="shared" si="24"/>
        <v>3.09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1.75</v>
      </c>
      <c r="GP74" s="172"/>
      <c r="GQ74" s="70">
        <f t="shared" si="40"/>
        <v>1.75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/>
      <c r="GX74" s="172"/>
      <c r="GY74" s="70">
        <f t="shared" si="44"/>
        <v>0</v>
      </c>
      <c r="GZ74" s="70">
        <f t="shared" si="45"/>
        <v>0</v>
      </c>
      <c r="HA74" s="172">
        <v>5.15</v>
      </c>
      <c r="HB74" s="172"/>
      <c r="HC74" s="70">
        <f t="shared" si="46"/>
        <v>5.15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1.55</v>
      </c>
      <c r="HJ74" s="172"/>
      <c r="HK74" s="70">
        <f t="shared" si="49"/>
        <v>1.55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187">
        <v>0.33</v>
      </c>
      <c r="IH74" s="211"/>
      <c r="II74" s="187">
        <f t="shared" si="56"/>
        <v>0.33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1.1100000000000001</v>
      </c>
      <c r="JV74" s="187"/>
      <c r="JW74" s="187">
        <f t="shared" si="67"/>
        <v>1.1100000000000001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1.03</v>
      </c>
      <c r="P75" s="213"/>
      <c r="Q75" s="70"/>
      <c r="R75" s="67"/>
      <c r="S75" s="67">
        <f t="shared" si="3"/>
        <v>1.03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3.09</v>
      </c>
      <c r="EL75" s="212"/>
      <c r="EM75" s="219"/>
      <c r="EN75" s="219"/>
      <c r="EO75" s="67">
        <f t="shared" si="24"/>
        <v>3.09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1.44</v>
      </c>
      <c r="GP75" s="172"/>
      <c r="GQ75" s="70">
        <f t="shared" si="40"/>
        <v>1.44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/>
      <c r="GX75" s="172"/>
      <c r="GY75" s="70">
        <f t="shared" si="44"/>
        <v>0</v>
      </c>
      <c r="GZ75" s="70">
        <f t="shared" si="45"/>
        <v>0</v>
      </c>
      <c r="HA75" s="172">
        <v>5.15</v>
      </c>
      <c r="HB75" s="172"/>
      <c r="HC75" s="70">
        <f t="shared" si="46"/>
        <v>5.15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1.55</v>
      </c>
      <c r="HJ75" s="172"/>
      <c r="HK75" s="70">
        <f t="shared" si="49"/>
        <v>1.55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187">
        <v>0.11</v>
      </c>
      <c r="IH75" s="211"/>
      <c r="II75" s="187">
        <f t="shared" si="56"/>
        <v>0.11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0</v>
      </c>
      <c r="JF75" s="187"/>
      <c r="JG75" s="187">
        <f t="shared" si="63"/>
        <v>0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1</v>
      </c>
      <c r="JV75" s="187"/>
      <c r="JW75" s="187">
        <f t="shared" si="67"/>
        <v>1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1.03</v>
      </c>
      <c r="P76" s="213"/>
      <c r="Q76" s="70"/>
      <c r="R76" s="67"/>
      <c r="S76" s="67">
        <f t="shared" ref="S76:T106" si="73">O76+Q76</f>
        <v>1.03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10.31</v>
      </c>
      <c r="AH76" s="67"/>
      <c r="AI76" s="67"/>
      <c r="AJ76" s="67"/>
      <c r="AK76" s="67">
        <f t="shared" ref="AK76:AL106" si="76">AG76+AI76</f>
        <v>10.31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3.09</v>
      </c>
      <c r="EL76" s="212"/>
      <c r="EM76" s="219"/>
      <c r="EN76" s="219"/>
      <c r="EO76" s="67">
        <f t="shared" ref="EO76:EP106" si="94">EK76+EM76</f>
        <v>3.09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1.03</v>
      </c>
      <c r="GP76" s="172"/>
      <c r="GQ76" s="70">
        <f t="shared" ref="GQ76:GQ106" si="110">GO76</f>
        <v>1.03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/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5.15</v>
      </c>
      <c r="HB76" s="172"/>
      <c r="HC76" s="70">
        <f t="shared" ref="HC76:HC106" si="116">HA76</f>
        <v>5.15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1.55</v>
      </c>
      <c r="HJ76" s="172"/>
      <c r="HK76" s="70">
        <f t="shared" ref="HK76:HL106" si="119">HI76</f>
        <v>1.55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187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0</v>
      </c>
      <c r="JF76" s="187"/>
      <c r="JG76" s="187">
        <f t="shared" ref="JG76:JH106" si="133">JE76</f>
        <v>0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0.77</v>
      </c>
      <c r="JV76" s="187"/>
      <c r="JW76" s="187">
        <f t="shared" ref="JW76:JX106" si="137">JU76</f>
        <v>0.77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1.03</v>
      </c>
      <c r="P77" s="213"/>
      <c r="Q77" s="70"/>
      <c r="R77" s="67"/>
      <c r="S77" s="67">
        <f t="shared" si="73"/>
        <v>1.03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3.09</v>
      </c>
      <c r="EL77" s="212"/>
      <c r="EM77" s="219"/>
      <c r="EN77" s="219"/>
      <c r="EO77" s="67">
        <f t="shared" si="94"/>
        <v>3.09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4.12</v>
      </c>
      <c r="EX77" s="67"/>
      <c r="EY77" s="67"/>
      <c r="EZ77" s="67"/>
      <c r="FA77" s="67">
        <f t="shared" si="97"/>
        <v>4.12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0.62</v>
      </c>
      <c r="GP77" s="172"/>
      <c r="GQ77" s="70">
        <f t="shared" si="110"/>
        <v>0.62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/>
      <c r="GX77" s="172"/>
      <c r="GY77" s="70">
        <f t="shared" si="114"/>
        <v>0</v>
      </c>
      <c r="GZ77" s="70">
        <f t="shared" si="115"/>
        <v>0</v>
      </c>
      <c r="HA77" s="172">
        <v>5.15</v>
      </c>
      <c r="HB77" s="172"/>
      <c r="HC77" s="70">
        <f t="shared" si="116"/>
        <v>5.15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2.4700000000000002</v>
      </c>
      <c r="HJ77" s="172"/>
      <c r="HK77" s="70">
        <f t="shared" si="119"/>
        <v>2.4700000000000002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187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1.33</v>
      </c>
      <c r="JF77" s="187"/>
      <c r="JG77" s="187">
        <f t="shared" si="133"/>
        <v>1.33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0.33</v>
      </c>
      <c r="JV77" s="187"/>
      <c r="JW77" s="187">
        <f t="shared" si="137"/>
        <v>0.33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1.03</v>
      </c>
      <c r="P78" s="213"/>
      <c r="Q78" s="70"/>
      <c r="R78" s="67"/>
      <c r="S78" s="67">
        <f t="shared" si="73"/>
        <v>1.03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10.31</v>
      </c>
      <c r="AH78" s="67"/>
      <c r="AI78" s="67"/>
      <c r="AJ78" s="67"/>
      <c r="AK78" s="67">
        <f t="shared" si="76"/>
        <v>10.31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51.55</v>
      </c>
      <c r="BX78" s="70"/>
      <c r="BY78" s="75"/>
      <c r="BZ78" s="218"/>
      <c r="CA78" s="67">
        <f t="shared" si="83"/>
        <v>51.55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3.09</v>
      </c>
      <c r="EL78" s="212"/>
      <c r="EM78" s="219"/>
      <c r="EN78" s="219"/>
      <c r="EO78" s="67">
        <f t="shared" si="94"/>
        <v>3.09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4.12</v>
      </c>
      <c r="EX78" s="67"/>
      <c r="EY78" s="67"/>
      <c r="EZ78" s="67"/>
      <c r="FA78" s="67">
        <f t="shared" si="97"/>
        <v>4.12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0.21</v>
      </c>
      <c r="GP78" s="172"/>
      <c r="GQ78" s="70">
        <f t="shared" si="110"/>
        <v>0.21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/>
      <c r="GX78" s="172"/>
      <c r="GY78" s="70">
        <f t="shared" si="114"/>
        <v>0</v>
      </c>
      <c r="GZ78" s="70">
        <f t="shared" si="115"/>
        <v>0</v>
      </c>
      <c r="HA78" s="172">
        <v>5.15</v>
      </c>
      <c r="HB78" s="172"/>
      <c r="HC78" s="70">
        <f t="shared" si="116"/>
        <v>5.15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2.4700000000000002</v>
      </c>
      <c r="HJ78" s="172"/>
      <c r="HK78" s="70">
        <f t="shared" si="119"/>
        <v>2.4700000000000002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187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1.33</v>
      </c>
      <c r="JF78" s="187"/>
      <c r="JG78" s="187">
        <f t="shared" si="133"/>
        <v>1.33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0.33</v>
      </c>
      <c r="JV78" s="187"/>
      <c r="JW78" s="187">
        <f t="shared" si="137"/>
        <v>0.33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1.03</v>
      </c>
      <c r="P79" s="213"/>
      <c r="Q79" s="70"/>
      <c r="R79" s="67"/>
      <c r="S79" s="67">
        <f t="shared" si="73"/>
        <v>1.03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25.77</v>
      </c>
      <c r="AH79" s="67"/>
      <c r="AI79" s="67"/>
      <c r="AJ79" s="67"/>
      <c r="AK79" s="67">
        <f t="shared" si="76"/>
        <v>25.77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0</v>
      </c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3.09</v>
      </c>
      <c r="EL79" s="212"/>
      <c r="EM79" s="219"/>
      <c r="EN79" s="219"/>
      <c r="EO79" s="67">
        <f t="shared" si="94"/>
        <v>3.09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10.31</v>
      </c>
      <c r="EX79" s="67"/>
      <c r="EY79" s="67"/>
      <c r="EZ79" s="67"/>
      <c r="FA79" s="67">
        <f t="shared" si="97"/>
        <v>10.31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5.15</v>
      </c>
      <c r="GH79" s="172"/>
      <c r="GI79" s="70">
        <f t="shared" si="70"/>
        <v>5.15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/>
      <c r="GX79" s="172"/>
      <c r="GY79" s="70">
        <f t="shared" si="114"/>
        <v>0</v>
      </c>
      <c r="GZ79" s="70">
        <f t="shared" si="115"/>
        <v>0</v>
      </c>
      <c r="HA79" s="172">
        <v>5.15</v>
      </c>
      <c r="HB79" s="172"/>
      <c r="HC79" s="70">
        <f t="shared" si="116"/>
        <v>5.15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2.4700000000000002</v>
      </c>
      <c r="HJ79" s="172"/>
      <c r="HK79" s="70">
        <f t="shared" si="119"/>
        <v>2.4700000000000002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187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1.44</v>
      </c>
      <c r="JF79" s="187"/>
      <c r="JG79" s="187">
        <f t="shared" si="133"/>
        <v>1.44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0.11</v>
      </c>
      <c r="JV79" s="187"/>
      <c r="JW79" s="187">
        <f t="shared" si="137"/>
        <v>0.11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1.03</v>
      </c>
      <c r="P80" s="213"/>
      <c r="Q80" s="70"/>
      <c r="R80" s="67"/>
      <c r="S80" s="67">
        <f t="shared" si="73"/>
        <v>1.03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25.77</v>
      </c>
      <c r="AH80" s="67"/>
      <c r="AI80" s="67"/>
      <c r="AJ80" s="67"/>
      <c r="AK80" s="67">
        <f t="shared" si="76"/>
        <v>25.77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0</v>
      </c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3.09</v>
      </c>
      <c r="EL80" s="212"/>
      <c r="EM80" s="219"/>
      <c r="EN80" s="219"/>
      <c r="EO80" s="67">
        <f t="shared" si="94"/>
        <v>3.09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10.31</v>
      </c>
      <c r="EX80" s="67"/>
      <c r="EY80" s="67"/>
      <c r="EZ80" s="67"/>
      <c r="FA80" s="67">
        <f t="shared" si="97"/>
        <v>10.31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5.15</v>
      </c>
      <c r="GH80" s="172"/>
      <c r="GI80" s="70">
        <f t="shared" si="70"/>
        <v>5.15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/>
      <c r="GX80" s="172"/>
      <c r="GY80" s="70">
        <f t="shared" si="114"/>
        <v>0</v>
      </c>
      <c r="GZ80" s="70">
        <f t="shared" si="115"/>
        <v>0</v>
      </c>
      <c r="HA80" s="172">
        <v>5.15</v>
      </c>
      <c r="HB80" s="172"/>
      <c r="HC80" s="70">
        <f t="shared" si="116"/>
        <v>5.15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2.4700000000000002</v>
      </c>
      <c r="HJ80" s="70"/>
      <c r="HK80" s="70">
        <f t="shared" si="119"/>
        <v>2.4700000000000002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187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1.44</v>
      </c>
      <c r="JF80" s="187"/>
      <c r="JG80" s="187">
        <f t="shared" si="133"/>
        <v>1.44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1.03</v>
      </c>
      <c r="P81" s="213"/>
      <c r="Q81" s="70"/>
      <c r="R81" s="67"/>
      <c r="S81" s="67">
        <f t="shared" si="73"/>
        <v>1.03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0</v>
      </c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3.09</v>
      </c>
      <c r="EL81" s="212"/>
      <c r="EM81" s="219"/>
      <c r="EN81" s="219"/>
      <c r="EO81" s="67">
        <f t="shared" si="94"/>
        <v>3.09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10.31</v>
      </c>
      <c r="EX81" s="67"/>
      <c r="EY81" s="67"/>
      <c r="EZ81" s="67"/>
      <c r="FA81" s="67">
        <f t="shared" si="97"/>
        <v>10.31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5.15</v>
      </c>
      <c r="GH81" s="172"/>
      <c r="GI81" s="70">
        <f t="shared" si="70"/>
        <v>5.15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/>
      <c r="GX81" s="172"/>
      <c r="GY81" s="70">
        <f t="shared" si="114"/>
        <v>0</v>
      </c>
      <c r="GZ81" s="70">
        <f t="shared" si="115"/>
        <v>0</v>
      </c>
      <c r="HA81" s="172">
        <v>5.15</v>
      </c>
      <c r="HB81" s="172"/>
      <c r="HC81" s="70">
        <f t="shared" si="116"/>
        <v>5.15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2.4700000000000002</v>
      </c>
      <c r="HJ81" s="70"/>
      <c r="HK81" s="70">
        <f t="shared" si="119"/>
        <v>2.4700000000000002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187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1.44</v>
      </c>
      <c r="JF81" s="187"/>
      <c r="JG81" s="187">
        <f t="shared" si="133"/>
        <v>1.44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1.03</v>
      </c>
      <c r="P82" s="213"/>
      <c r="Q82" s="70"/>
      <c r="R82" s="67"/>
      <c r="S82" s="67">
        <f t="shared" si="73"/>
        <v>1.03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6.19</v>
      </c>
      <c r="AH82" s="67"/>
      <c r="AI82" s="67"/>
      <c r="AJ82" s="67"/>
      <c r="AK82" s="67">
        <f t="shared" si="76"/>
        <v>6.19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0</v>
      </c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3.09</v>
      </c>
      <c r="EL82" s="212"/>
      <c r="EM82" s="219"/>
      <c r="EN82" s="219"/>
      <c r="EO82" s="67">
        <f t="shared" si="94"/>
        <v>3.09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10.31</v>
      </c>
      <c r="EX82" s="67"/>
      <c r="EY82" s="67"/>
      <c r="EZ82" s="67"/>
      <c r="FA82" s="67">
        <f t="shared" si="97"/>
        <v>10.31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5.15</v>
      </c>
      <c r="GH82" s="172"/>
      <c r="GI82" s="70">
        <f t="shared" si="70"/>
        <v>5.15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/>
      <c r="GX82" s="172"/>
      <c r="GY82" s="70">
        <f t="shared" si="114"/>
        <v>0</v>
      </c>
      <c r="GZ82" s="70">
        <f t="shared" si="115"/>
        <v>0</v>
      </c>
      <c r="HA82" s="172">
        <v>5.15</v>
      </c>
      <c r="HB82" s="172"/>
      <c r="HC82" s="70">
        <f t="shared" si="116"/>
        <v>5.15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2.4700000000000002</v>
      </c>
      <c r="HJ82" s="70"/>
      <c r="HK82" s="70">
        <f t="shared" si="119"/>
        <v>2.4700000000000002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187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1.44</v>
      </c>
      <c r="JF82" s="187"/>
      <c r="JG82" s="187">
        <f t="shared" si="133"/>
        <v>1.44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1.03</v>
      </c>
      <c r="P83" s="213"/>
      <c r="Q83" s="70"/>
      <c r="R83" s="67"/>
      <c r="S83" s="67">
        <f t="shared" si="73"/>
        <v>1.03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0</v>
      </c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3.09</v>
      </c>
      <c r="EL83" s="212"/>
      <c r="EM83" s="219"/>
      <c r="EN83" s="219"/>
      <c r="EO83" s="67">
        <f t="shared" si="94"/>
        <v>3.09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2.58</v>
      </c>
      <c r="EX83" s="67"/>
      <c r="EY83" s="67"/>
      <c r="EZ83" s="67"/>
      <c r="FA83" s="67">
        <f t="shared" si="97"/>
        <v>2.58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2.06</v>
      </c>
      <c r="GH83" s="172"/>
      <c r="GI83" s="70">
        <f t="shared" si="70"/>
        <v>2.06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/>
      <c r="GX83" s="172"/>
      <c r="GY83" s="70">
        <f t="shared" si="114"/>
        <v>0</v>
      </c>
      <c r="GZ83" s="70">
        <f t="shared" si="115"/>
        <v>0</v>
      </c>
      <c r="HA83" s="172">
        <v>5.15</v>
      </c>
      <c r="HB83" s="172"/>
      <c r="HC83" s="70">
        <f t="shared" si="116"/>
        <v>5.15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2.4700000000000002</v>
      </c>
      <c r="HJ83" s="70"/>
      <c r="HK83" s="70">
        <f t="shared" si="119"/>
        <v>2.4700000000000002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187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1.77</v>
      </c>
      <c r="JF83" s="187"/>
      <c r="JG83" s="187">
        <f t="shared" si="133"/>
        <v>1.77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1.03</v>
      </c>
      <c r="P84" s="213"/>
      <c r="Q84" s="70"/>
      <c r="R84" s="67"/>
      <c r="S84" s="67">
        <f t="shared" si="73"/>
        <v>1.03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0</v>
      </c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3.09</v>
      </c>
      <c r="EL84" s="212"/>
      <c r="EM84" s="219"/>
      <c r="EN84" s="219"/>
      <c r="EO84" s="67">
        <f t="shared" si="94"/>
        <v>3.09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2.58</v>
      </c>
      <c r="EX84" s="67"/>
      <c r="EY84" s="67"/>
      <c r="EZ84" s="67"/>
      <c r="FA84" s="67">
        <f t="shared" si="97"/>
        <v>2.58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2.06</v>
      </c>
      <c r="GH84" s="172"/>
      <c r="GI84" s="70">
        <f t="shared" si="70"/>
        <v>2.06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/>
      <c r="GX84" s="172"/>
      <c r="GY84" s="70">
        <f t="shared" si="114"/>
        <v>0</v>
      </c>
      <c r="GZ84" s="70">
        <f t="shared" si="115"/>
        <v>0</v>
      </c>
      <c r="HA84" s="172">
        <v>5.15</v>
      </c>
      <c r="HB84" s="172"/>
      <c r="HC84" s="70">
        <f t="shared" si="116"/>
        <v>5.15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2.4700000000000002</v>
      </c>
      <c r="HJ84" s="70"/>
      <c r="HK84" s="70">
        <f t="shared" si="119"/>
        <v>2.4700000000000002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187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1.77</v>
      </c>
      <c r="JF84" s="187"/>
      <c r="JG84" s="187">
        <f t="shared" si="133"/>
        <v>1.77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1.03</v>
      </c>
      <c r="P85" s="213"/>
      <c r="Q85" s="70"/>
      <c r="R85" s="67"/>
      <c r="S85" s="67">
        <f t="shared" si="73"/>
        <v>1.03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10.31</v>
      </c>
      <c r="AH85" s="67"/>
      <c r="AI85" s="67"/>
      <c r="AJ85" s="67"/>
      <c r="AK85" s="67">
        <f t="shared" si="76"/>
        <v>10.31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0</v>
      </c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3.09</v>
      </c>
      <c r="EL85" s="212"/>
      <c r="EM85" s="219"/>
      <c r="EN85" s="219"/>
      <c r="EO85" s="67">
        <f t="shared" si="94"/>
        <v>3.09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2.58</v>
      </c>
      <c r="EX85" s="67"/>
      <c r="EY85" s="67"/>
      <c r="EZ85" s="67"/>
      <c r="FA85" s="67">
        <f t="shared" si="97"/>
        <v>2.58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2.06</v>
      </c>
      <c r="GH85" s="172"/>
      <c r="GI85" s="70">
        <f t="shared" si="70"/>
        <v>2.06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/>
      <c r="GX85" s="172"/>
      <c r="GY85" s="70">
        <f t="shared" si="114"/>
        <v>0</v>
      </c>
      <c r="GZ85" s="70">
        <f t="shared" si="115"/>
        <v>0</v>
      </c>
      <c r="HA85" s="172">
        <v>5.15</v>
      </c>
      <c r="HB85" s="172"/>
      <c r="HC85" s="70">
        <f t="shared" si="116"/>
        <v>5.15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2.4700000000000002</v>
      </c>
      <c r="HJ85" s="70"/>
      <c r="HK85" s="70">
        <f t="shared" si="119"/>
        <v>2.4700000000000002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187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1.67</v>
      </c>
      <c r="JF85" s="187"/>
      <c r="JG85" s="187">
        <f t="shared" si="133"/>
        <v>1.67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1.03</v>
      </c>
      <c r="P86" s="213"/>
      <c r="Q86" s="70"/>
      <c r="R86" s="67"/>
      <c r="S86" s="67">
        <f t="shared" si="73"/>
        <v>1.03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10.31</v>
      </c>
      <c r="AH86" s="67"/>
      <c r="AI86" s="67"/>
      <c r="AJ86" s="67"/>
      <c r="AK86" s="67">
        <f t="shared" si="76"/>
        <v>10.31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0</v>
      </c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3.09</v>
      </c>
      <c r="EL86" s="212"/>
      <c r="EM86" s="219"/>
      <c r="EN86" s="219"/>
      <c r="EO86" s="67">
        <f t="shared" si="94"/>
        <v>3.09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2.58</v>
      </c>
      <c r="EX86" s="67"/>
      <c r="EY86" s="67"/>
      <c r="EZ86" s="67"/>
      <c r="FA86" s="67">
        <f t="shared" si="97"/>
        <v>2.58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2.06</v>
      </c>
      <c r="GH86" s="172"/>
      <c r="GI86" s="70">
        <f t="shared" si="70"/>
        <v>2.06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/>
      <c r="GX86" s="172"/>
      <c r="GY86" s="70">
        <f t="shared" si="114"/>
        <v>0</v>
      </c>
      <c r="GZ86" s="70">
        <f t="shared" si="115"/>
        <v>0</v>
      </c>
      <c r="HA86" s="172">
        <v>5.15</v>
      </c>
      <c r="HB86" s="172"/>
      <c r="HC86" s="70">
        <f t="shared" si="116"/>
        <v>5.15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2.4700000000000002</v>
      </c>
      <c r="HJ86" s="70"/>
      <c r="HK86" s="70">
        <f t="shared" si="119"/>
        <v>2.4700000000000002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187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1.67</v>
      </c>
      <c r="JF86" s="187"/>
      <c r="JG86" s="187">
        <f t="shared" si="133"/>
        <v>1.67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0.72</v>
      </c>
      <c r="P87" s="213"/>
      <c r="Q87" s="70"/>
      <c r="R87" s="67"/>
      <c r="S87" s="67">
        <f t="shared" si="73"/>
        <v>0.72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0</v>
      </c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3.09</v>
      </c>
      <c r="EL87" s="212"/>
      <c r="EM87" s="219"/>
      <c r="EN87" s="219"/>
      <c r="EO87" s="67">
        <f t="shared" si="94"/>
        <v>3.09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2.58</v>
      </c>
      <c r="EX87" s="67"/>
      <c r="EY87" s="67"/>
      <c r="EZ87" s="67"/>
      <c r="FA87" s="67">
        <f t="shared" si="97"/>
        <v>2.58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2.06</v>
      </c>
      <c r="GH87" s="172"/>
      <c r="GI87" s="70">
        <f t="shared" si="70"/>
        <v>2.06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/>
      <c r="GX87" s="172"/>
      <c r="GY87" s="70">
        <f t="shared" si="114"/>
        <v>0</v>
      </c>
      <c r="GZ87" s="70">
        <f t="shared" si="115"/>
        <v>0</v>
      </c>
      <c r="HA87" s="172">
        <v>5.15</v>
      </c>
      <c r="HB87" s="172"/>
      <c r="HC87" s="70">
        <f t="shared" si="116"/>
        <v>5.15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2.4700000000000002</v>
      </c>
      <c r="HJ87" s="70"/>
      <c r="HK87" s="70">
        <f t="shared" si="119"/>
        <v>2.4700000000000002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187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1.67</v>
      </c>
      <c r="JF87" s="187"/>
      <c r="JG87" s="187">
        <f t="shared" si="133"/>
        <v>1.67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0.72</v>
      </c>
      <c r="P88" s="213"/>
      <c r="Q88" s="70"/>
      <c r="R88" s="67"/>
      <c r="S88" s="67">
        <f t="shared" si="73"/>
        <v>0.72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0</v>
      </c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3.09</v>
      </c>
      <c r="EL88" s="212"/>
      <c r="EM88" s="219"/>
      <c r="EN88" s="219"/>
      <c r="EO88" s="67">
        <f t="shared" si="94"/>
        <v>3.09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2.58</v>
      </c>
      <c r="EX88" s="67"/>
      <c r="EY88" s="67"/>
      <c r="EZ88" s="67"/>
      <c r="FA88" s="67">
        <f t="shared" si="97"/>
        <v>2.58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2.06</v>
      </c>
      <c r="GH88" s="172"/>
      <c r="GI88" s="70">
        <f t="shared" si="70"/>
        <v>2.06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/>
      <c r="GX88" s="172"/>
      <c r="GY88" s="70">
        <f t="shared" si="114"/>
        <v>0</v>
      </c>
      <c r="GZ88" s="70">
        <f t="shared" si="115"/>
        <v>0</v>
      </c>
      <c r="HA88" s="172">
        <v>5.15</v>
      </c>
      <c r="HB88" s="172"/>
      <c r="HC88" s="70">
        <f t="shared" si="116"/>
        <v>5.15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2.4700000000000002</v>
      </c>
      <c r="HJ88" s="70"/>
      <c r="HK88" s="70">
        <f t="shared" si="119"/>
        <v>2.4700000000000002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187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1.67</v>
      </c>
      <c r="JF88" s="187"/>
      <c r="JG88" s="187">
        <f t="shared" si="133"/>
        <v>1.67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0.72</v>
      </c>
      <c r="P89" s="213"/>
      <c r="Q89" s="70"/>
      <c r="R89" s="67"/>
      <c r="S89" s="67">
        <f t="shared" si="73"/>
        <v>0.72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0</v>
      </c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3.09</v>
      </c>
      <c r="EL89" s="212"/>
      <c r="EM89" s="219"/>
      <c r="EN89" s="219"/>
      <c r="EO89" s="67">
        <f t="shared" si="94"/>
        <v>3.09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2.58</v>
      </c>
      <c r="EX89" s="67"/>
      <c r="EY89" s="67"/>
      <c r="EZ89" s="67"/>
      <c r="FA89" s="67">
        <f t="shared" si="97"/>
        <v>2.58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2.06</v>
      </c>
      <c r="GH89" s="172"/>
      <c r="GI89" s="70">
        <f t="shared" si="70"/>
        <v>2.06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/>
      <c r="GX89" s="172"/>
      <c r="GY89" s="70">
        <f t="shared" si="114"/>
        <v>0</v>
      </c>
      <c r="GZ89" s="70">
        <f t="shared" si="115"/>
        <v>0</v>
      </c>
      <c r="HA89" s="172">
        <v>5.15</v>
      </c>
      <c r="HB89" s="172"/>
      <c r="HC89" s="70">
        <f t="shared" si="116"/>
        <v>5.15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1.44</v>
      </c>
      <c r="HJ89" s="70"/>
      <c r="HK89" s="70">
        <f t="shared" si="119"/>
        <v>1.44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187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1.55</v>
      </c>
      <c r="JF89" s="187"/>
      <c r="JG89" s="187">
        <f t="shared" si="133"/>
        <v>1.55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0.72</v>
      </c>
      <c r="P90" s="213"/>
      <c r="Q90" s="70"/>
      <c r="R90" s="67"/>
      <c r="S90" s="67">
        <f t="shared" si="73"/>
        <v>0.72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0</v>
      </c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3.09</v>
      </c>
      <c r="EL90" s="212"/>
      <c r="EM90" s="219"/>
      <c r="EN90" s="219"/>
      <c r="EO90" s="67">
        <f t="shared" si="94"/>
        <v>3.09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2.58</v>
      </c>
      <c r="EX90" s="67"/>
      <c r="EY90" s="67"/>
      <c r="EZ90" s="67"/>
      <c r="FA90" s="67">
        <f t="shared" si="97"/>
        <v>2.58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2.06</v>
      </c>
      <c r="GH90" s="172"/>
      <c r="GI90" s="70">
        <f t="shared" si="70"/>
        <v>2.06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/>
      <c r="GX90" s="172"/>
      <c r="GY90" s="70">
        <f t="shared" si="114"/>
        <v>0</v>
      </c>
      <c r="GZ90" s="70">
        <f t="shared" si="115"/>
        <v>0</v>
      </c>
      <c r="HA90" s="172">
        <v>5.15</v>
      </c>
      <c r="HB90" s="172"/>
      <c r="HC90" s="70">
        <f t="shared" si="116"/>
        <v>5.15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1.44</v>
      </c>
      <c r="HJ90" s="70"/>
      <c r="HK90" s="70">
        <f t="shared" si="119"/>
        <v>1.44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187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1.55</v>
      </c>
      <c r="JF90" s="187"/>
      <c r="JG90" s="187">
        <f t="shared" si="133"/>
        <v>1.55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0.52</v>
      </c>
      <c r="P91" s="213"/>
      <c r="Q91" s="70"/>
      <c r="R91" s="67"/>
      <c r="S91" s="67">
        <f t="shared" si="73"/>
        <v>0.52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0</v>
      </c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3.09</v>
      </c>
      <c r="EL91" s="212"/>
      <c r="EM91" s="219"/>
      <c r="EN91" s="219"/>
      <c r="EO91" s="67">
        <f t="shared" si="94"/>
        <v>3.09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2.58</v>
      </c>
      <c r="EX91" s="67"/>
      <c r="EY91" s="67"/>
      <c r="EZ91" s="67"/>
      <c r="FA91" s="67">
        <f t="shared" si="97"/>
        <v>2.58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2.06</v>
      </c>
      <c r="GH91" s="172"/>
      <c r="GI91" s="70">
        <f t="shared" si="70"/>
        <v>2.06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/>
      <c r="GX91" s="172"/>
      <c r="GY91" s="70">
        <f t="shared" si="114"/>
        <v>0</v>
      </c>
      <c r="GZ91" s="70">
        <f t="shared" si="115"/>
        <v>0</v>
      </c>
      <c r="HA91" s="172">
        <v>6.19</v>
      </c>
      <c r="HB91" s="172"/>
      <c r="HC91" s="70">
        <f t="shared" si="116"/>
        <v>6.19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1.44</v>
      </c>
      <c r="HJ91" s="70"/>
      <c r="HK91" s="70">
        <f t="shared" si="119"/>
        <v>1.44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187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1.55</v>
      </c>
      <c r="JF91" s="187"/>
      <c r="JG91" s="187">
        <f t="shared" si="133"/>
        <v>1.55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0.52</v>
      </c>
      <c r="P92" s="213"/>
      <c r="Q92" s="70"/>
      <c r="R92" s="67"/>
      <c r="S92" s="67">
        <f t="shared" si="73"/>
        <v>0.52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5.15</v>
      </c>
      <c r="AH92" s="67"/>
      <c r="AI92" s="67"/>
      <c r="AJ92" s="67"/>
      <c r="AK92" s="67">
        <f t="shared" si="76"/>
        <v>5.15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0</v>
      </c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3.09</v>
      </c>
      <c r="EL92" s="212"/>
      <c r="EM92" s="219"/>
      <c r="EN92" s="219"/>
      <c r="EO92" s="67">
        <f t="shared" si="94"/>
        <v>3.09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2.58</v>
      </c>
      <c r="EX92" s="67"/>
      <c r="EY92" s="67"/>
      <c r="EZ92" s="67"/>
      <c r="FA92" s="67">
        <f t="shared" si="97"/>
        <v>2.58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2.06</v>
      </c>
      <c r="GH92" s="172"/>
      <c r="GI92" s="70">
        <f t="shared" si="70"/>
        <v>2.06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/>
      <c r="GX92" s="172"/>
      <c r="GY92" s="70">
        <f t="shared" si="114"/>
        <v>0</v>
      </c>
      <c r="GZ92" s="70">
        <f t="shared" si="115"/>
        <v>0</v>
      </c>
      <c r="HA92" s="172">
        <v>6.19</v>
      </c>
      <c r="HB92" s="172"/>
      <c r="HC92" s="70">
        <f t="shared" si="116"/>
        <v>6.19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1.44</v>
      </c>
      <c r="HJ92" s="70"/>
      <c r="HK92" s="70">
        <f t="shared" si="119"/>
        <v>1.44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187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1.55</v>
      </c>
      <c r="JF92" s="187"/>
      <c r="JG92" s="187">
        <f t="shared" si="133"/>
        <v>1.55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0.52</v>
      </c>
      <c r="P93" s="213"/>
      <c r="Q93" s="70"/>
      <c r="R93" s="67"/>
      <c r="S93" s="67">
        <f t="shared" si="73"/>
        <v>0.52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20.62</v>
      </c>
      <c r="AH93" s="67"/>
      <c r="AI93" s="67"/>
      <c r="AJ93" s="67"/>
      <c r="AK93" s="67">
        <f t="shared" si="76"/>
        <v>20.62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0</v>
      </c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3.09</v>
      </c>
      <c r="EL93" s="212"/>
      <c r="EM93" s="219"/>
      <c r="EN93" s="219"/>
      <c r="EO93" s="67">
        <f t="shared" si="94"/>
        <v>3.09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2.06</v>
      </c>
      <c r="EX93" s="67"/>
      <c r="EY93" s="67"/>
      <c r="EZ93" s="67"/>
      <c r="FA93" s="67">
        <f t="shared" si="97"/>
        <v>2.06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2.06</v>
      </c>
      <c r="GH93" s="172"/>
      <c r="GI93" s="70">
        <f t="shared" si="70"/>
        <v>2.06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/>
      <c r="GX93" s="172"/>
      <c r="GY93" s="70">
        <f t="shared" si="114"/>
        <v>0</v>
      </c>
      <c r="GZ93" s="70">
        <f t="shared" si="115"/>
        <v>0</v>
      </c>
      <c r="HA93" s="172">
        <v>6.19</v>
      </c>
      <c r="HB93" s="172"/>
      <c r="HC93" s="70">
        <f t="shared" si="116"/>
        <v>6.19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1.44</v>
      </c>
      <c r="HJ93" s="70"/>
      <c r="HK93" s="70">
        <f t="shared" si="119"/>
        <v>1.44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187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1.67</v>
      </c>
      <c r="JF93" s="187"/>
      <c r="JG93" s="187">
        <f t="shared" si="133"/>
        <v>1.67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0.52</v>
      </c>
      <c r="P94" s="213"/>
      <c r="Q94" s="70"/>
      <c r="R94" s="67"/>
      <c r="S94" s="67">
        <f t="shared" si="73"/>
        <v>0.52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20.62</v>
      </c>
      <c r="AH94" s="67"/>
      <c r="AI94" s="67"/>
      <c r="AJ94" s="67"/>
      <c r="AK94" s="67">
        <f t="shared" si="76"/>
        <v>20.62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0</v>
      </c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3.09</v>
      </c>
      <c r="EL94" s="212"/>
      <c r="EM94" s="219"/>
      <c r="EN94" s="219"/>
      <c r="EO94" s="67">
        <f t="shared" si="94"/>
        <v>3.09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2.06</v>
      </c>
      <c r="EX94" s="67"/>
      <c r="EY94" s="67"/>
      <c r="EZ94" s="67"/>
      <c r="FA94" s="67">
        <f t="shared" si="97"/>
        <v>2.06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2.06</v>
      </c>
      <c r="GH94" s="172"/>
      <c r="GI94" s="70">
        <f t="shared" si="70"/>
        <v>2.06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/>
      <c r="GX94" s="172"/>
      <c r="GY94" s="70">
        <f t="shared" si="114"/>
        <v>0</v>
      </c>
      <c r="GZ94" s="70">
        <f t="shared" si="115"/>
        <v>0</v>
      </c>
      <c r="HA94" s="172">
        <v>6.19</v>
      </c>
      <c r="HB94" s="172"/>
      <c r="HC94" s="70">
        <f t="shared" si="116"/>
        <v>6.19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1.44</v>
      </c>
      <c r="HJ94" s="70"/>
      <c r="HK94" s="70">
        <f t="shared" si="119"/>
        <v>1.44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187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1.67</v>
      </c>
      <c r="JF94" s="187"/>
      <c r="JG94" s="187">
        <f t="shared" si="133"/>
        <v>1.67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0.52</v>
      </c>
      <c r="P95" s="213"/>
      <c r="Q95" s="70"/>
      <c r="R95" s="67"/>
      <c r="S95" s="67">
        <f t="shared" si="73"/>
        <v>0.52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0</v>
      </c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3.09</v>
      </c>
      <c r="EL95" s="212"/>
      <c r="EM95" s="219"/>
      <c r="EN95" s="219"/>
      <c r="EO95" s="67">
        <f t="shared" si="94"/>
        <v>3.09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2.06</v>
      </c>
      <c r="EX95" s="67"/>
      <c r="EY95" s="67"/>
      <c r="EZ95" s="67"/>
      <c r="FA95" s="67">
        <f t="shared" si="97"/>
        <v>2.06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2.06</v>
      </c>
      <c r="GH95" s="172"/>
      <c r="GI95" s="70">
        <f t="shared" si="70"/>
        <v>2.06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/>
      <c r="GX95" s="172"/>
      <c r="GY95" s="70">
        <f t="shared" si="114"/>
        <v>0</v>
      </c>
      <c r="GZ95" s="70">
        <f t="shared" si="115"/>
        <v>0</v>
      </c>
      <c r="HA95" s="172">
        <v>6.19</v>
      </c>
      <c r="HB95" s="172"/>
      <c r="HC95" s="70">
        <f t="shared" si="116"/>
        <v>6.19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1.44</v>
      </c>
      <c r="HJ95" s="70"/>
      <c r="HK95" s="70">
        <f t="shared" si="119"/>
        <v>1.44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187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1.67</v>
      </c>
      <c r="JF95" s="187"/>
      <c r="JG95" s="187">
        <f t="shared" si="133"/>
        <v>1.67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0.52</v>
      </c>
      <c r="P96" s="213"/>
      <c r="Q96" s="70"/>
      <c r="R96" s="67"/>
      <c r="S96" s="67">
        <f t="shared" si="73"/>
        <v>0.52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0</v>
      </c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3.09</v>
      </c>
      <c r="EL96" s="212"/>
      <c r="EM96" s="219"/>
      <c r="EN96" s="219"/>
      <c r="EO96" s="67">
        <f t="shared" si="94"/>
        <v>3.09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2.06</v>
      </c>
      <c r="EX96" s="67"/>
      <c r="EY96" s="67"/>
      <c r="EZ96" s="67"/>
      <c r="FA96" s="67">
        <f t="shared" si="97"/>
        <v>2.06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2.06</v>
      </c>
      <c r="GH96" s="172"/>
      <c r="GI96" s="70">
        <f t="shared" si="70"/>
        <v>2.06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/>
      <c r="GX96" s="172"/>
      <c r="GY96" s="70">
        <f t="shared" si="114"/>
        <v>0</v>
      </c>
      <c r="GZ96" s="70">
        <f t="shared" si="115"/>
        <v>0</v>
      </c>
      <c r="HA96" s="172">
        <v>6.19</v>
      </c>
      <c r="HB96" s="172"/>
      <c r="HC96" s="70">
        <f t="shared" si="116"/>
        <v>6.19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1.44</v>
      </c>
      <c r="HJ96" s="70"/>
      <c r="HK96" s="70">
        <f t="shared" si="119"/>
        <v>1.44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187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1.67</v>
      </c>
      <c r="JF96" s="187"/>
      <c r="JG96" s="187">
        <f t="shared" si="133"/>
        <v>1.67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2.06</v>
      </c>
      <c r="J97" s="67"/>
      <c r="K97" s="67"/>
      <c r="L97" s="67"/>
      <c r="M97" s="67">
        <f t="shared" si="72"/>
        <v>2.06</v>
      </c>
      <c r="N97" s="67">
        <f t="shared" si="72"/>
        <v>0</v>
      </c>
      <c r="O97" s="212">
        <v>0.52</v>
      </c>
      <c r="P97" s="213"/>
      <c r="Q97" s="70"/>
      <c r="R97" s="67"/>
      <c r="S97" s="67">
        <f t="shared" si="73"/>
        <v>0.52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10.31</v>
      </c>
      <c r="AH97" s="67"/>
      <c r="AI97" s="67"/>
      <c r="AJ97" s="67"/>
      <c r="AK97" s="67">
        <f t="shared" si="76"/>
        <v>10.31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0</v>
      </c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4.12</v>
      </c>
      <c r="EL97" s="212"/>
      <c r="EM97" s="219"/>
      <c r="EN97" s="219"/>
      <c r="EO97" s="67">
        <f t="shared" si="94"/>
        <v>4.12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2.06</v>
      </c>
      <c r="EX97" s="67"/>
      <c r="EY97" s="67"/>
      <c r="EZ97" s="67"/>
      <c r="FA97" s="67">
        <f t="shared" si="97"/>
        <v>2.06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2.06</v>
      </c>
      <c r="GH97" s="172"/>
      <c r="GI97" s="70">
        <f t="shared" si="70"/>
        <v>2.06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/>
      <c r="GX97" s="172"/>
      <c r="GY97" s="70">
        <f t="shared" si="114"/>
        <v>0</v>
      </c>
      <c r="GZ97" s="70">
        <f t="shared" si="115"/>
        <v>0</v>
      </c>
      <c r="HA97" s="172">
        <v>6.19</v>
      </c>
      <c r="HB97" s="172"/>
      <c r="HC97" s="70">
        <f t="shared" si="116"/>
        <v>6.19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1.44</v>
      </c>
      <c r="HJ97" s="70"/>
      <c r="HK97" s="70">
        <f t="shared" si="119"/>
        <v>1.44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187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1.67</v>
      </c>
      <c r="JF97" s="187"/>
      <c r="JG97" s="187">
        <f t="shared" si="133"/>
        <v>1.67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2.06</v>
      </c>
      <c r="J98" s="67"/>
      <c r="K98" s="67"/>
      <c r="L98" s="67"/>
      <c r="M98" s="67">
        <f t="shared" si="72"/>
        <v>2.06</v>
      </c>
      <c r="N98" s="67">
        <f t="shared" si="72"/>
        <v>0</v>
      </c>
      <c r="O98" s="212">
        <v>0.52</v>
      </c>
      <c r="P98" s="213"/>
      <c r="Q98" s="70"/>
      <c r="R98" s="67"/>
      <c r="S98" s="67">
        <f t="shared" si="73"/>
        <v>0.52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10.31</v>
      </c>
      <c r="AH98" s="67"/>
      <c r="AI98" s="67"/>
      <c r="AJ98" s="67"/>
      <c r="AK98" s="67">
        <f t="shared" si="76"/>
        <v>10.31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0</v>
      </c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4.12</v>
      </c>
      <c r="EL98" s="212"/>
      <c r="EM98" s="219"/>
      <c r="EN98" s="219"/>
      <c r="EO98" s="67">
        <f t="shared" si="94"/>
        <v>4.12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2.06</v>
      </c>
      <c r="EX98" s="67"/>
      <c r="EY98" s="67"/>
      <c r="EZ98" s="67"/>
      <c r="FA98" s="67">
        <f t="shared" si="97"/>
        <v>2.06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2.06</v>
      </c>
      <c r="GH98" s="172"/>
      <c r="GI98" s="70">
        <f t="shared" si="70"/>
        <v>2.06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/>
      <c r="GX98" s="172"/>
      <c r="GY98" s="70">
        <f t="shared" si="114"/>
        <v>0</v>
      </c>
      <c r="GZ98" s="70">
        <f t="shared" si="115"/>
        <v>0</v>
      </c>
      <c r="HA98" s="172">
        <v>6.19</v>
      </c>
      <c r="HB98" s="172"/>
      <c r="HC98" s="70">
        <f t="shared" si="116"/>
        <v>6.19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1.44</v>
      </c>
      <c r="HJ98" s="70"/>
      <c r="HK98" s="70">
        <f t="shared" si="119"/>
        <v>1.44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187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1.67</v>
      </c>
      <c r="JF98" s="187"/>
      <c r="JG98" s="187">
        <f t="shared" si="133"/>
        <v>1.67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2.06</v>
      </c>
      <c r="J99" s="67"/>
      <c r="K99" s="67"/>
      <c r="L99" s="67"/>
      <c r="M99" s="67">
        <f t="shared" si="72"/>
        <v>2.06</v>
      </c>
      <c r="N99" s="67">
        <f t="shared" si="72"/>
        <v>0</v>
      </c>
      <c r="O99" s="212">
        <v>0.52</v>
      </c>
      <c r="P99" s="213"/>
      <c r="Q99" s="70"/>
      <c r="R99" s="67"/>
      <c r="S99" s="67">
        <f t="shared" si="73"/>
        <v>0.52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10.31</v>
      </c>
      <c r="AH99" s="67"/>
      <c r="AI99" s="67"/>
      <c r="AJ99" s="67"/>
      <c r="AK99" s="67">
        <f t="shared" si="76"/>
        <v>10.31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0</v>
      </c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4.12</v>
      </c>
      <c r="EL99" s="212"/>
      <c r="EM99" s="219"/>
      <c r="EN99" s="219"/>
      <c r="EO99" s="67">
        <f t="shared" si="94"/>
        <v>4.12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2.58</v>
      </c>
      <c r="EX99" s="67"/>
      <c r="EY99" s="67"/>
      <c r="EZ99" s="67"/>
      <c r="FA99" s="67">
        <f t="shared" si="97"/>
        <v>2.58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2.06</v>
      </c>
      <c r="GH99" s="172"/>
      <c r="GI99" s="70">
        <f t="shared" si="70"/>
        <v>2.06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/>
      <c r="GX99" s="172"/>
      <c r="GY99" s="70">
        <f t="shared" si="114"/>
        <v>0</v>
      </c>
      <c r="GZ99" s="70">
        <f t="shared" si="115"/>
        <v>0</v>
      </c>
      <c r="HA99" s="172">
        <v>6.19</v>
      </c>
      <c r="HB99" s="172"/>
      <c r="HC99" s="70">
        <f t="shared" si="116"/>
        <v>6.19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1.44</v>
      </c>
      <c r="HJ99" s="70"/>
      <c r="HK99" s="70">
        <f t="shared" si="119"/>
        <v>1.44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187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1.67</v>
      </c>
      <c r="JF99" s="187"/>
      <c r="JG99" s="187">
        <f t="shared" si="133"/>
        <v>1.67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2.06</v>
      </c>
      <c r="J100" s="67"/>
      <c r="K100" s="67"/>
      <c r="L100" s="67"/>
      <c r="M100" s="67">
        <f t="shared" si="72"/>
        <v>2.06</v>
      </c>
      <c r="N100" s="67">
        <f t="shared" si="72"/>
        <v>0</v>
      </c>
      <c r="O100" s="212">
        <v>0.52</v>
      </c>
      <c r="P100" s="213"/>
      <c r="Q100" s="70"/>
      <c r="R100" s="67"/>
      <c r="S100" s="67">
        <f t="shared" si="73"/>
        <v>0.52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0</v>
      </c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4.12</v>
      </c>
      <c r="EL100" s="212"/>
      <c r="EM100" s="219"/>
      <c r="EN100" s="219"/>
      <c r="EO100" s="67">
        <f t="shared" si="94"/>
        <v>4.12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2.58</v>
      </c>
      <c r="EX100" s="67"/>
      <c r="EY100" s="67"/>
      <c r="EZ100" s="67"/>
      <c r="FA100" s="67">
        <f t="shared" si="97"/>
        <v>2.58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2.06</v>
      </c>
      <c r="GH100" s="172"/>
      <c r="GI100" s="70">
        <f t="shared" si="70"/>
        <v>2.06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/>
      <c r="GX100" s="172"/>
      <c r="GY100" s="70">
        <f t="shared" si="114"/>
        <v>0</v>
      </c>
      <c r="GZ100" s="70">
        <f t="shared" si="115"/>
        <v>0</v>
      </c>
      <c r="HA100" s="172">
        <v>6.19</v>
      </c>
      <c r="HB100" s="172"/>
      <c r="HC100" s="70">
        <f t="shared" si="116"/>
        <v>6.19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1.44</v>
      </c>
      <c r="HJ100" s="70"/>
      <c r="HK100" s="70">
        <f t="shared" si="119"/>
        <v>1.44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187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1.67</v>
      </c>
      <c r="JF100" s="187"/>
      <c r="JG100" s="187">
        <f t="shared" si="133"/>
        <v>1.67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2.06</v>
      </c>
      <c r="J101" s="67"/>
      <c r="K101" s="67"/>
      <c r="L101" s="67"/>
      <c r="M101" s="67">
        <f t="shared" si="72"/>
        <v>2.06</v>
      </c>
      <c r="N101" s="67">
        <f t="shared" si="72"/>
        <v>0</v>
      </c>
      <c r="O101" s="212">
        <v>0.52</v>
      </c>
      <c r="P101" s="213"/>
      <c r="Q101" s="70"/>
      <c r="R101" s="67"/>
      <c r="S101" s="67">
        <f t="shared" si="73"/>
        <v>0.52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0</v>
      </c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4.12</v>
      </c>
      <c r="EL101" s="212"/>
      <c r="EM101" s="219"/>
      <c r="EN101" s="219"/>
      <c r="EO101" s="67">
        <f t="shared" si="94"/>
        <v>4.12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2.58</v>
      </c>
      <c r="EX101" s="67"/>
      <c r="EY101" s="67"/>
      <c r="EZ101" s="67"/>
      <c r="FA101" s="67">
        <f t="shared" si="97"/>
        <v>2.58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2.06</v>
      </c>
      <c r="GH101" s="172"/>
      <c r="GI101" s="70">
        <f t="shared" si="70"/>
        <v>2.06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/>
      <c r="GX101" s="172"/>
      <c r="GY101" s="70">
        <f t="shared" si="114"/>
        <v>0</v>
      </c>
      <c r="GZ101" s="70">
        <f t="shared" si="115"/>
        <v>0</v>
      </c>
      <c r="HA101" s="172">
        <v>6.19</v>
      </c>
      <c r="HB101" s="172"/>
      <c r="HC101" s="70">
        <f t="shared" si="116"/>
        <v>6.19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1.44</v>
      </c>
      <c r="HJ101" s="70"/>
      <c r="HK101" s="70">
        <f t="shared" si="119"/>
        <v>1.44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187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1.67</v>
      </c>
      <c r="JF101" s="187"/>
      <c r="JG101" s="187">
        <f t="shared" si="133"/>
        <v>1.67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2.06</v>
      </c>
      <c r="J102" s="67"/>
      <c r="K102" s="67"/>
      <c r="L102" s="67"/>
      <c r="M102" s="67">
        <f t="shared" si="72"/>
        <v>2.06</v>
      </c>
      <c r="N102" s="67">
        <f t="shared" si="72"/>
        <v>0</v>
      </c>
      <c r="O102" s="212">
        <v>0.52</v>
      </c>
      <c r="P102" s="213"/>
      <c r="Q102" s="70"/>
      <c r="R102" s="67"/>
      <c r="S102" s="67">
        <f t="shared" si="73"/>
        <v>0.52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0</v>
      </c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4.12</v>
      </c>
      <c r="EL102" s="212"/>
      <c r="EM102" s="219"/>
      <c r="EN102" s="219"/>
      <c r="EO102" s="67">
        <f t="shared" si="94"/>
        <v>4.12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2.58</v>
      </c>
      <c r="EX102" s="67"/>
      <c r="EY102" s="67"/>
      <c r="EZ102" s="67"/>
      <c r="FA102" s="67">
        <f t="shared" si="97"/>
        <v>2.58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2.06</v>
      </c>
      <c r="GH102" s="172"/>
      <c r="GI102" s="70">
        <f t="shared" si="70"/>
        <v>2.06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/>
      <c r="GX102" s="172"/>
      <c r="GY102" s="70">
        <f t="shared" si="114"/>
        <v>0</v>
      </c>
      <c r="GZ102" s="70">
        <f t="shared" si="115"/>
        <v>0</v>
      </c>
      <c r="HA102" s="172">
        <v>6.19</v>
      </c>
      <c r="HB102" s="172"/>
      <c r="HC102" s="70">
        <f t="shared" si="116"/>
        <v>6.19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1.44</v>
      </c>
      <c r="HJ102" s="70"/>
      <c r="HK102" s="70">
        <f t="shared" si="119"/>
        <v>1.44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187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1.67</v>
      </c>
      <c r="JF102" s="187"/>
      <c r="JG102" s="187">
        <f t="shared" si="133"/>
        <v>1.67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2.06</v>
      </c>
      <c r="J103" s="67"/>
      <c r="K103" s="67"/>
      <c r="L103" s="67"/>
      <c r="M103" s="67">
        <f t="shared" si="72"/>
        <v>2.06</v>
      </c>
      <c r="N103" s="67">
        <f t="shared" si="72"/>
        <v>0</v>
      </c>
      <c r="O103" s="212">
        <v>0.52</v>
      </c>
      <c r="P103" s="213"/>
      <c r="Q103" s="70"/>
      <c r="R103" s="67"/>
      <c r="S103" s="67">
        <f t="shared" si="73"/>
        <v>0.52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0</v>
      </c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4.12</v>
      </c>
      <c r="EL103" s="212"/>
      <c r="EM103" s="219"/>
      <c r="EN103" s="219"/>
      <c r="EO103" s="67">
        <f t="shared" si="94"/>
        <v>4.12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2.58</v>
      </c>
      <c r="EX103" s="67"/>
      <c r="EY103" s="67"/>
      <c r="EZ103" s="67"/>
      <c r="FA103" s="67">
        <f t="shared" si="97"/>
        <v>2.58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2.06</v>
      </c>
      <c r="GH103" s="172"/>
      <c r="GI103" s="70">
        <f t="shared" si="70"/>
        <v>2.06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/>
      <c r="GX103" s="172"/>
      <c r="GY103" s="70">
        <f t="shared" si="114"/>
        <v>0</v>
      </c>
      <c r="GZ103" s="70">
        <f t="shared" si="115"/>
        <v>0</v>
      </c>
      <c r="HA103" s="172">
        <v>6.19</v>
      </c>
      <c r="HB103" s="172"/>
      <c r="HC103" s="70">
        <f t="shared" si="116"/>
        <v>6.19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1.44</v>
      </c>
      <c r="HJ103" s="70"/>
      <c r="HK103" s="70">
        <f t="shared" si="119"/>
        <v>1.44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187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1.67</v>
      </c>
      <c r="JF103" s="187"/>
      <c r="JG103" s="187">
        <f t="shared" si="133"/>
        <v>1.67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2.06</v>
      </c>
      <c r="J104" s="67"/>
      <c r="K104" s="67"/>
      <c r="L104" s="67"/>
      <c r="M104" s="67">
        <f t="shared" si="72"/>
        <v>2.06</v>
      </c>
      <c r="N104" s="67">
        <f t="shared" si="72"/>
        <v>0</v>
      </c>
      <c r="O104" s="212">
        <v>0.52</v>
      </c>
      <c r="P104" s="213"/>
      <c r="Q104" s="70"/>
      <c r="R104" s="67"/>
      <c r="S104" s="67">
        <f t="shared" si="73"/>
        <v>0.52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15.46</v>
      </c>
      <c r="AH104" s="67"/>
      <c r="AI104" s="67"/>
      <c r="AJ104" s="67"/>
      <c r="AK104" s="67">
        <f t="shared" si="76"/>
        <v>15.46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0</v>
      </c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4.12</v>
      </c>
      <c r="EL104" s="212"/>
      <c r="EM104" s="219"/>
      <c r="EN104" s="219"/>
      <c r="EO104" s="67">
        <f t="shared" si="94"/>
        <v>4.12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2.58</v>
      </c>
      <c r="EX104" s="67"/>
      <c r="EY104" s="67"/>
      <c r="EZ104" s="67"/>
      <c r="FA104" s="67">
        <f t="shared" si="97"/>
        <v>2.58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2.06</v>
      </c>
      <c r="GH104" s="172"/>
      <c r="GI104" s="70">
        <f t="shared" si="70"/>
        <v>2.06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/>
      <c r="GX104" s="172"/>
      <c r="GY104" s="70">
        <f t="shared" si="114"/>
        <v>0</v>
      </c>
      <c r="GZ104" s="70">
        <f t="shared" si="115"/>
        <v>0</v>
      </c>
      <c r="HA104" s="172">
        <v>6.19</v>
      </c>
      <c r="HB104" s="172"/>
      <c r="HC104" s="70">
        <f t="shared" si="116"/>
        <v>6.19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1.44</v>
      </c>
      <c r="HJ104" s="70"/>
      <c r="HK104" s="70">
        <f t="shared" si="119"/>
        <v>1.44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187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1.67</v>
      </c>
      <c r="JF104" s="187"/>
      <c r="JG104" s="187">
        <f t="shared" si="133"/>
        <v>1.67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2.06</v>
      </c>
      <c r="J105" s="67"/>
      <c r="K105" s="67"/>
      <c r="L105" s="67"/>
      <c r="M105" s="67">
        <f t="shared" si="72"/>
        <v>2.06</v>
      </c>
      <c r="N105" s="67">
        <f t="shared" si="72"/>
        <v>0</v>
      </c>
      <c r="O105" s="212">
        <v>0.52</v>
      </c>
      <c r="P105" s="213"/>
      <c r="Q105" s="70"/>
      <c r="R105" s="67"/>
      <c r="S105" s="67">
        <f t="shared" si="73"/>
        <v>0.52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10.31</v>
      </c>
      <c r="AH105" s="67"/>
      <c r="AI105" s="67"/>
      <c r="AJ105" s="67"/>
      <c r="AK105" s="67">
        <f t="shared" si="76"/>
        <v>10.31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0</v>
      </c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4.12</v>
      </c>
      <c r="EL105" s="212"/>
      <c r="EM105" s="219"/>
      <c r="EN105" s="219"/>
      <c r="EO105" s="67">
        <f t="shared" si="94"/>
        <v>4.12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2.58</v>
      </c>
      <c r="EX105" s="67"/>
      <c r="EY105" s="67"/>
      <c r="EZ105" s="67"/>
      <c r="FA105" s="67">
        <f t="shared" si="97"/>
        <v>2.58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2.06</v>
      </c>
      <c r="GH105" s="172"/>
      <c r="GI105" s="70">
        <f t="shared" si="70"/>
        <v>2.06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/>
      <c r="GX105" s="172"/>
      <c r="GY105" s="70">
        <f t="shared" si="114"/>
        <v>0</v>
      </c>
      <c r="GZ105" s="70">
        <f t="shared" si="115"/>
        <v>0</v>
      </c>
      <c r="HA105" s="172">
        <v>6.19</v>
      </c>
      <c r="HB105" s="172"/>
      <c r="HC105" s="70">
        <f t="shared" si="116"/>
        <v>6.19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1.44</v>
      </c>
      <c r="HJ105" s="70"/>
      <c r="HK105" s="70">
        <f t="shared" si="119"/>
        <v>1.44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187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1.67</v>
      </c>
      <c r="JF105" s="187"/>
      <c r="JG105" s="187">
        <f t="shared" si="133"/>
        <v>1.67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2.06</v>
      </c>
      <c r="J106" s="67"/>
      <c r="K106" s="67"/>
      <c r="L106" s="67"/>
      <c r="M106" s="67">
        <f t="shared" si="72"/>
        <v>2.06</v>
      </c>
      <c r="N106" s="67">
        <f t="shared" si="72"/>
        <v>0</v>
      </c>
      <c r="O106" s="214">
        <v>0.52</v>
      </c>
      <c r="P106" s="224"/>
      <c r="Q106" s="223"/>
      <c r="R106" s="225"/>
      <c r="S106" s="67">
        <f t="shared" si="73"/>
        <v>0.52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0</v>
      </c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4.12</v>
      </c>
      <c r="EL106" s="214"/>
      <c r="EM106" s="238"/>
      <c r="EN106" s="238"/>
      <c r="EO106" s="67">
        <f t="shared" si="94"/>
        <v>4.12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2.58</v>
      </c>
      <c r="EX106" s="67"/>
      <c r="EY106" s="67"/>
      <c r="EZ106" s="67"/>
      <c r="FA106" s="67">
        <f t="shared" si="97"/>
        <v>2.58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2.06</v>
      </c>
      <c r="GH106" s="172"/>
      <c r="GI106" s="70">
        <f t="shared" si="70"/>
        <v>2.06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/>
      <c r="GX106" s="172"/>
      <c r="GY106" s="70">
        <f t="shared" si="114"/>
        <v>0</v>
      </c>
      <c r="GZ106" s="70">
        <f t="shared" si="115"/>
        <v>0</v>
      </c>
      <c r="HA106" s="172">
        <v>6.19</v>
      </c>
      <c r="HB106" s="172"/>
      <c r="HC106" s="70">
        <f t="shared" si="116"/>
        <v>6.19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1.44</v>
      </c>
      <c r="HJ106" s="70"/>
      <c r="HK106" s="70">
        <f t="shared" si="119"/>
        <v>1.44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187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1.67</v>
      </c>
      <c r="JF106" s="187"/>
      <c r="JG106" s="187">
        <f t="shared" si="133"/>
        <v>1.67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4.12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4.12</v>
      </c>
      <c r="N107" s="241">
        <f t="shared" si="138"/>
        <v>0</v>
      </c>
      <c r="O107" s="241">
        <f t="shared" si="138"/>
        <v>1.03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1.03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121.65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121.65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113.4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113.4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4.12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4.12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10.31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10.31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6.7</v>
      </c>
      <c r="GH107" s="242">
        <f t="shared" si="142"/>
        <v>0</v>
      </c>
      <c r="GI107" s="242">
        <f t="shared" si="142"/>
        <v>6.7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4.8499999999999996</v>
      </c>
      <c r="GP107" s="242">
        <f t="shared" si="143"/>
        <v>0</v>
      </c>
      <c r="GQ107" s="242">
        <f t="shared" si="143"/>
        <v>4.8499999999999996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0</v>
      </c>
      <c r="GX107" s="242">
        <f t="shared" si="144"/>
        <v>0</v>
      </c>
      <c r="GY107" s="242">
        <f t="shared" ref="GY107:HB107" si="145">MAX(GY11:GY106)</f>
        <v>0</v>
      </c>
      <c r="GZ107" s="242">
        <f t="shared" si="145"/>
        <v>0</v>
      </c>
      <c r="HA107" s="242">
        <f t="shared" si="145"/>
        <v>9.2799999999999994</v>
      </c>
      <c r="HB107" s="242">
        <f t="shared" si="145"/>
        <v>0</v>
      </c>
      <c r="HC107" s="242">
        <f t="shared" ref="HC107:IB107" si="146">MAX(HC11:HC106)</f>
        <v>9.2799999999999994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2.4700000000000002</v>
      </c>
      <c r="HJ107" s="242">
        <f t="shared" si="146"/>
        <v>0</v>
      </c>
      <c r="HK107" s="242">
        <f t="shared" si="146"/>
        <v>2.4700000000000002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0</v>
      </c>
      <c r="HV107" s="242">
        <f t="shared" si="146"/>
        <v>0</v>
      </c>
      <c r="HW107" s="242">
        <f t="shared" si="146"/>
        <v>0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3.32</v>
      </c>
      <c r="IH107" s="143">
        <f t="shared" si="147"/>
        <v>0</v>
      </c>
      <c r="II107" s="143">
        <f t="shared" si="147"/>
        <v>3.32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1.77</v>
      </c>
      <c r="JF107" s="242">
        <f t="shared" si="147"/>
        <v>0</v>
      </c>
      <c r="JG107" s="242">
        <f t="shared" si="147"/>
        <v>1.77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3.55</v>
      </c>
      <c r="JV107" s="242">
        <f t="shared" si="147"/>
        <v>0</v>
      </c>
      <c r="JW107" s="242">
        <f t="shared" si="147"/>
        <v>3.55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0.52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0.52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1.1299999999999999</v>
      </c>
      <c r="HJ108" s="143">
        <f t="shared" si="156"/>
        <v>0</v>
      </c>
      <c r="HK108" s="143">
        <f t="shared" si="156"/>
        <v>1.1299999999999999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1.4484375000000007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1.4484375000000007</v>
      </c>
      <c r="N109" s="245">
        <f t="shared" si="158"/>
        <v>0</v>
      </c>
      <c r="O109" s="245">
        <f t="shared" si="158"/>
        <v>0.79645833333333282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0.79645833333333282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38.498541666666654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38.498541666666654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26.09468750000001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26.09468750000001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2.6393750000000025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2.6393750000000025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2.4922916666666692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2.4922916666666692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1.8350000000000011</v>
      </c>
      <c r="GH109" s="245" t="e">
        <f t="shared" si="162"/>
        <v>#DIV/0!</v>
      </c>
      <c r="GI109" s="245">
        <f t="shared" si="162"/>
        <v>1.8350000000000011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0.77645833333333314</v>
      </c>
      <c r="GP109" s="245" t="e">
        <f t="shared" si="163"/>
        <v>#DIV/0!</v>
      </c>
      <c r="GQ109" s="245">
        <f t="shared" si="163"/>
        <v>0.77645833333333314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 t="e">
        <f t="shared" ref="GW109:GZ109" si="165">AVERAGE(GW11:GW106)</f>
        <v>#DIV/0!</v>
      </c>
      <c r="GX109" s="245" t="e">
        <f t="shared" si="165"/>
        <v>#DIV/0!</v>
      </c>
      <c r="GY109" s="245">
        <f t="shared" si="165"/>
        <v>0</v>
      </c>
      <c r="GZ109" s="245">
        <f t="shared" si="165"/>
        <v>0</v>
      </c>
      <c r="HA109" s="245">
        <f t="shared" ref="HA109:IB109" si="166">AVERAGE(HA11:HA106)</f>
        <v>5.8843749999999977</v>
      </c>
      <c r="HB109" s="245" t="e">
        <f t="shared" si="166"/>
        <v>#DIV/0!</v>
      </c>
      <c r="HC109" s="245">
        <f t="shared" si="166"/>
        <v>5.8843749999999977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2.0360416666666663</v>
      </c>
      <c r="HJ109" s="245" t="e">
        <f t="shared" si="166"/>
        <v>#DIV/0!</v>
      </c>
      <c r="HK109" s="245">
        <f t="shared" si="166"/>
        <v>2.0360416666666663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 t="e">
        <f>AVERAGE(HU11:HU106)</f>
        <v>#DIV/0!</v>
      </c>
      <c r="HV109" s="245" t="e">
        <f t="shared" si="166"/>
        <v>#DIV/0!</v>
      </c>
      <c r="HW109" s="245">
        <f t="shared" si="166"/>
        <v>0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0.85958333333333303</v>
      </c>
      <c r="IH109" s="143" t="e">
        <f t="shared" si="167"/>
        <v>#DIV/0!</v>
      </c>
      <c r="II109" s="143">
        <f t="shared" si="167"/>
        <v>0.85958333333333303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1.0456250000000002</v>
      </c>
      <c r="JF109" s="245" t="e">
        <f t="shared" si="167"/>
        <v>#DIV/0!</v>
      </c>
      <c r="JG109" s="245">
        <f t="shared" si="167"/>
        <v>1.0456250000000002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0.44135416666666671</v>
      </c>
      <c r="JV109" s="245" t="e">
        <f t="shared" si="167"/>
        <v>#DIV/0!</v>
      </c>
      <c r="JW109" s="245">
        <f t="shared" si="167"/>
        <v>0.44135416666666671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33" t="s">
        <v>136</v>
      </c>
      <c r="J112" s="534"/>
      <c r="K112" s="534"/>
      <c r="L112" s="534"/>
      <c r="M112" s="534"/>
      <c r="N112" s="534"/>
      <c r="O112" s="534"/>
      <c r="P112" s="534"/>
      <c r="Q112" s="534"/>
      <c r="R112" s="534"/>
      <c r="S112" s="534"/>
      <c r="T112" s="535"/>
      <c r="U112" s="112"/>
      <c r="V112" s="112"/>
    </row>
    <row r="113" spans="9:22" ht="21.75" customHeight="1">
      <c r="I113" s="530" t="s">
        <v>179</v>
      </c>
      <c r="J113" s="530"/>
      <c r="K113" s="590"/>
      <c r="L113" s="590"/>
      <c r="M113" s="532" t="s">
        <v>180</v>
      </c>
      <c r="N113" s="532"/>
      <c r="O113" s="532"/>
      <c r="P113" s="532"/>
      <c r="Q113" s="532"/>
      <c r="R113" s="532"/>
      <c r="S113" s="532"/>
      <c r="T113" s="532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O26" sqref="O2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02.10.2026</v>
      </c>
      <c r="J4" s="94"/>
      <c r="K4" s="94"/>
      <c r="L4" s="94"/>
      <c r="M4" s="95"/>
      <c r="N4" s="95"/>
      <c r="O4" s="95"/>
      <c r="P4" s="95"/>
      <c r="Q4" s="95" t="s">
        <v>28</v>
      </c>
      <c r="R4" s="581" t="str">
        <f>'CGP SCHEDULE'!$AG$5</f>
        <v>23:30</v>
      </c>
      <c r="S4" s="581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82" t="str">
        <f>'CGP SCHEDULE'!AG7</f>
        <v>Revision-02</v>
      </c>
      <c r="U6" s="583"/>
      <c r="V6" s="583"/>
      <c r="W6" s="583"/>
      <c r="X6" s="583"/>
      <c r="Y6" s="583"/>
      <c r="Z6" s="583"/>
      <c r="AA6" s="583"/>
      <c r="AB6" s="583"/>
      <c r="AC6" s="583"/>
      <c r="AD6" s="583"/>
      <c r="AE6" s="584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02.10.2026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43" t="s">
        <v>284</v>
      </c>
      <c r="D8" s="462"/>
      <c r="E8" s="462"/>
      <c r="F8" s="462"/>
      <c r="G8" s="462"/>
      <c r="H8" s="462"/>
      <c r="I8" s="443" t="s">
        <v>309</v>
      </c>
      <c r="J8" s="462"/>
      <c r="K8" s="462"/>
      <c r="L8" s="462"/>
      <c r="M8" s="462"/>
      <c r="N8" s="462"/>
      <c r="O8" s="443" t="s">
        <v>334</v>
      </c>
      <c r="P8" s="462"/>
      <c r="Q8" s="462"/>
      <c r="R8" s="462"/>
      <c r="S8" s="462"/>
      <c r="T8" s="462"/>
      <c r="U8" s="443" t="s">
        <v>335</v>
      </c>
      <c r="V8" s="462"/>
      <c r="W8" s="462"/>
      <c r="X8" s="462"/>
      <c r="Y8" s="462"/>
      <c r="Z8" s="462"/>
      <c r="AA8" s="443" t="s">
        <v>356</v>
      </c>
      <c r="AB8" s="462"/>
      <c r="AC8" s="462"/>
      <c r="AD8" s="462"/>
      <c r="AE8" s="462"/>
      <c r="AF8" s="462"/>
      <c r="AG8" s="443" t="s">
        <v>382</v>
      </c>
      <c r="AH8" s="462"/>
      <c r="AI8" s="462"/>
      <c r="AJ8" s="462"/>
      <c r="AK8" s="462"/>
      <c r="AL8" s="462"/>
      <c r="AM8" s="443" t="s">
        <v>383</v>
      </c>
      <c r="AN8" s="462"/>
      <c r="AO8" s="462"/>
      <c r="AP8" s="462"/>
      <c r="AQ8" s="462"/>
      <c r="AR8" s="462"/>
      <c r="AS8" s="443" t="s">
        <v>384</v>
      </c>
      <c r="AT8" s="462"/>
      <c r="AU8" s="462"/>
      <c r="AV8" s="462"/>
      <c r="AW8" s="462"/>
      <c r="AX8" s="462"/>
      <c r="AY8" s="443" t="s">
        <v>385</v>
      </c>
      <c r="AZ8" s="462"/>
      <c r="BA8" s="462"/>
      <c r="BB8" s="462"/>
      <c r="BC8" s="462"/>
      <c r="BD8" s="462"/>
      <c r="BE8" s="443" t="s">
        <v>386</v>
      </c>
      <c r="BF8" s="462"/>
      <c r="BG8" s="462"/>
      <c r="BH8" s="462"/>
      <c r="BI8" s="462"/>
      <c r="BJ8" s="462"/>
      <c r="BK8" s="443" t="s">
        <v>286</v>
      </c>
      <c r="BL8" s="462"/>
      <c r="BM8" s="462"/>
      <c r="BN8" s="462"/>
      <c r="BO8" s="462"/>
      <c r="BP8" s="462"/>
    </row>
    <row r="9" spans="1:68">
      <c r="A9" s="155"/>
      <c r="B9" s="155"/>
      <c r="C9" s="561" t="s">
        <v>162</v>
      </c>
      <c r="D9" s="561"/>
      <c r="E9" s="443" t="s">
        <v>195</v>
      </c>
      <c r="F9" s="443"/>
      <c r="G9" s="561" t="s">
        <v>163</v>
      </c>
      <c r="H9" s="561"/>
      <c r="I9" s="561" t="s">
        <v>162</v>
      </c>
      <c r="J9" s="561"/>
      <c r="K9" s="443" t="s">
        <v>195</v>
      </c>
      <c r="L9" s="443"/>
      <c r="M9" s="561" t="s">
        <v>163</v>
      </c>
      <c r="N9" s="561"/>
      <c r="O9" s="561" t="s">
        <v>162</v>
      </c>
      <c r="P9" s="561"/>
      <c r="Q9" s="443" t="s">
        <v>195</v>
      </c>
      <c r="R9" s="443"/>
      <c r="S9" s="561" t="s">
        <v>163</v>
      </c>
      <c r="T9" s="561"/>
      <c r="U9" s="561" t="s">
        <v>162</v>
      </c>
      <c r="V9" s="561"/>
      <c r="W9" s="443" t="s">
        <v>195</v>
      </c>
      <c r="X9" s="443"/>
      <c r="Y9" s="561" t="s">
        <v>163</v>
      </c>
      <c r="Z9" s="561"/>
      <c r="AA9" s="561" t="s">
        <v>162</v>
      </c>
      <c r="AB9" s="561"/>
      <c r="AC9" s="443" t="s">
        <v>195</v>
      </c>
      <c r="AD9" s="443"/>
      <c r="AE9" s="561" t="s">
        <v>163</v>
      </c>
      <c r="AF9" s="561"/>
      <c r="AG9" s="561" t="s">
        <v>162</v>
      </c>
      <c r="AH9" s="561"/>
      <c r="AI9" s="443" t="s">
        <v>195</v>
      </c>
      <c r="AJ9" s="443"/>
      <c r="AK9" s="561" t="s">
        <v>163</v>
      </c>
      <c r="AL9" s="561"/>
      <c r="AM9" s="561" t="s">
        <v>162</v>
      </c>
      <c r="AN9" s="561"/>
      <c r="AO9" s="443" t="s">
        <v>195</v>
      </c>
      <c r="AP9" s="443"/>
      <c r="AQ9" s="561" t="s">
        <v>163</v>
      </c>
      <c r="AR9" s="561"/>
      <c r="AS9" s="561" t="s">
        <v>162</v>
      </c>
      <c r="AT9" s="561"/>
      <c r="AU9" s="443" t="s">
        <v>195</v>
      </c>
      <c r="AV9" s="443"/>
      <c r="AW9" s="561" t="s">
        <v>163</v>
      </c>
      <c r="AX9" s="561"/>
      <c r="AY9" s="561" t="s">
        <v>162</v>
      </c>
      <c r="AZ9" s="561"/>
      <c r="BA9" s="443" t="s">
        <v>195</v>
      </c>
      <c r="BB9" s="443"/>
      <c r="BC9" s="561" t="s">
        <v>163</v>
      </c>
      <c r="BD9" s="561"/>
      <c r="BE9" s="561" t="s">
        <v>162</v>
      </c>
      <c r="BF9" s="561"/>
      <c r="BG9" s="443" t="s">
        <v>195</v>
      </c>
      <c r="BH9" s="443"/>
      <c r="BI9" s="561" t="s">
        <v>163</v>
      </c>
      <c r="BJ9" s="561"/>
      <c r="BK9" s="561" t="s">
        <v>162</v>
      </c>
      <c r="BL9" s="561"/>
      <c r="BM9" s="443" t="s">
        <v>195</v>
      </c>
      <c r="BN9" s="443"/>
      <c r="BO9" s="561" t="s">
        <v>163</v>
      </c>
      <c r="BP9" s="561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533" t="s">
        <v>136</v>
      </c>
      <c r="J112" s="534"/>
      <c r="K112" s="534"/>
      <c r="L112" s="534"/>
      <c r="M112" s="534"/>
      <c r="N112" s="534"/>
      <c r="O112" s="534"/>
      <c r="P112" s="534"/>
      <c r="Q112" s="534"/>
      <c r="R112" s="534"/>
      <c r="S112" s="534"/>
      <c r="T112" s="535"/>
      <c r="U112" s="112"/>
      <c r="V112" s="112"/>
    </row>
    <row r="113" spans="9:22">
      <c r="I113" s="530" t="s">
        <v>179</v>
      </c>
      <c r="J113" s="530"/>
      <c r="K113" s="590"/>
      <c r="L113" s="590"/>
      <c r="M113" s="532" t="s">
        <v>180</v>
      </c>
      <c r="N113" s="532"/>
      <c r="O113" s="532"/>
      <c r="P113" s="532"/>
      <c r="Q113" s="532"/>
      <c r="R113" s="532"/>
      <c r="S113" s="532"/>
      <c r="T113" s="532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abSelected="1" workbookViewId="0">
      <selection activeCell="D99" sqref="D99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94" t="s">
        <v>240</v>
      </c>
      <c r="D1" s="594"/>
      <c r="E1" s="594" t="s">
        <v>241</v>
      </c>
      <c r="F1" s="594"/>
      <c r="G1" s="594" t="s">
        <v>242</v>
      </c>
      <c r="H1" s="594"/>
      <c r="I1" s="594" t="s">
        <v>248</v>
      </c>
      <c r="J1" s="594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247.40600000000001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366</v>
      </c>
      <c r="J3" s="129">
        <f>I3</f>
        <v>366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247.40600000000001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366</v>
      </c>
      <c r="J4" s="129">
        <f t="shared" ref="J4:J67" si="1">I4</f>
        <v>366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247.40600000000001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366</v>
      </c>
      <c r="J5" s="129">
        <f t="shared" si="1"/>
        <v>366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247.40600000000001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366</v>
      </c>
      <c r="J6" s="129">
        <f t="shared" si="1"/>
        <v>366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247.40600000000001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366</v>
      </c>
      <c r="J7" s="129">
        <f t="shared" si="1"/>
        <v>366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247.40600000000001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366</v>
      </c>
      <c r="J8" s="129">
        <f t="shared" si="1"/>
        <v>366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247.40600000000001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366</v>
      </c>
      <c r="J9" s="129">
        <f t="shared" si="1"/>
        <v>366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247.40600000000001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366</v>
      </c>
      <c r="J10" s="129">
        <f t="shared" si="1"/>
        <v>366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247.40600000000001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366</v>
      </c>
      <c r="J11" s="129">
        <f t="shared" si="1"/>
        <v>366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247.40600000000001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366</v>
      </c>
      <c r="J12" s="129">
        <f t="shared" si="1"/>
        <v>366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247.40600000000001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366</v>
      </c>
      <c r="J13" s="129">
        <f t="shared" si="1"/>
        <v>366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247.40600000000001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366</v>
      </c>
      <c r="J14" s="129">
        <f t="shared" si="1"/>
        <v>366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247.40600000000001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366</v>
      </c>
      <c r="J15" s="129">
        <f t="shared" si="1"/>
        <v>366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247.40600000000001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366</v>
      </c>
      <c r="J16" s="129">
        <f t="shared" si="1"/>
        <v>366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247.40600000000001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366</v>
      </c>
      <c r="J17" s="129">
        <f t="shared" si="1"/>
        <v>366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247.40600000000001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366</v>
      </c>
      <c r="J18" s="129">
        <f t="shared" si="1"/>
        <v>366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247.40600000000001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366</v>
      </c>
      <c r="J19" s="129">
        <f t="shared" si="1"/>
        <v>366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247.40600000000001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366</v>
      </c>
      <c r="J20" s="129">
        <f t="shared" si="1"/>
        <v>366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247.40600000000001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366</v>
      </c>
      <c r="J21" s="129">
        <f t="shared" si="1"/>
        <v>366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247.40600000000001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366</v>
      </c>
      <c r="J22" s="129">
        <f t="shared" si="1"/>
        <v>366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247.40600000000001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366</v>
      </c>
      <c r="J23" s="129">
        <f t="shared" si="1"/>
        <v>366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247.40600000000001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366</v>
      </c>
      <c r="J24" s="129">
        <f t="shared" si="1"/>
        <v>366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247.40600000000001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366</v>
      </c>
      <c r="J25" s="129">
        <f t="shared" si="1"/>
        <v>366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247.40600000000001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366</v>
      </c>
      <c r="J26" s="129">
        <f t="shared" si="1"/>
        <v>366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247.40600000000001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366</v>
      </c>
      <c r="J27" s="129">
        <f t="shared" si="1"/>
        <v>366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247.40600000000001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366</v>
      </c>
      <c r="J28" s="129">
        <f t="shared" si="1"/>
        <v>366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247.40600000000001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366</v>
      </c>
      <c r="J29" s="129">
        <f t="shared" si="1"/>
        <v>366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247.40600000000001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366</v>
      </c>
      <c r="J30" s="129">
        <f t="shared" si="1"/>
        <v>366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247.40600000000001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366</v>
      </c>
      <c r="J31" s="129">
        <f t="shared" si="1"/>
        <v>366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247.40600000000001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366</v>
      </c>
      <c r="J32" s="129">
        <f t="shared" si="1"/>
        <v>366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247.40600000000001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366</v>
      </c>
      <c r="J33" s="129">
        <f t="shared" si="1"/>
        <v>366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247.40600000000001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366</v>
      </c>
      <c r="J34" s="129">
        <f t="shared" si="1"/>
        <v>366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247.40600000000001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366</v>
      </c>
      <c r="J35" s="129">
        <f t="shared" si="1"/>
        <v>366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247.40600000000001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366</v>
      </c>
      <c r="J36" s="129">
        <f t="shared" si="1"/>
        <v>366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247.40600000000001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366</v>
      </c>
      <c r="J37" s="129">
        <f t="shared" si="1"/>
        <v>366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247.40600000000001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366</v>
      </c>
      <c r="J38" s="129">
        <f t="shared" si="1"/>
        <v>366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247.40600000000001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366</v>
      </c>
      <c r="J39" s="129">
        <f t="shared" si="1"/>
        <v>366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247.40600000000001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366</v>
      </c>
      <c r="J40" s="129">
        <f t="shared" si="1"/>
        <v>366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247.40600000000001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366</v>
      </c>
      <c r="J41" s="129">
        <f t="shared" si="1"/>
        <v>366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247.40600000000001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366</v>
      </c>
      <c r="J42" s="129">
        <f t="shared" si="1"/>
        <v>366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247.40600000000001</v>
      </c>
      <c r="E43" s="174">
        <v>400</v>
      </c>
      <c r="F43" s="170">
        <f>'OA&amp;GRIDCO'!HQ51</f>
        <v>400</v>
      </c>
      <c r="G43" s="173">
        <v>610</v>
      </c>
      <c r="H43" s="140">
        <f t="shared" si="0"/>
        <v>610</v>
      </c>
      <c r="I43" s="175">
        <v>366</v>
      </c>
      <c r="J43" s="129">
        <f t="shared" si="1"/>
        <v>366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247.40600000000001</v>
      </c>
      <c r="E44" s="174">
        <v>400</v>
      </c>
      <c r="F44" s="170">
        <f>'OA&amp;GRIDCO'!HQ52</f>
        <v>400</v>
      </c>
      <c r="G44" s="173">
        <v>610</v>
      </c>
      <c r="H44" s="140">
        <f t="shared" si="0"/>
        <v>610</v>
      </c>
      <c r="I44" s="175">
        <v>366</v>
      </c>
      <c r="J44" s="129">
        <f t="shared" si="1"/>
        <v>366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247.40600000000001</v>
      </c>
      <c r="E45" s="174">
        <v>400</v>
      </c>
      <c r="F45" s="170">
        <f>'OA&amp;GRIDCO'!HQ53</f>
        <v>400</v>
      </c>
      <c r="G45" s="173">
        <v>610</v>
      </c>
      <c r="H45" s="140">
        <f t="shared" si="0"/>
        <v>610</v>
      </c>
      <c r="I45" s="175">
        <v>366</v>
      </c>
      <c r="J45" s="129">
        <f t="shared" si="1"/>
        <v>366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247.40600000000001</v>
      </c>
      <c r="E46" s="174">
        <v>400</v>
      </c>
      <c r="F46" s="170">
        <f>'OA&amp;GRIDCO'!HQ54</f>
        <v>400</v>
      </c>
      <c r="G46" s="173">
        <v>610</v>
      </c>
      <c r="H46" s="140">
        <f t="shared" si="0"/>
        <v>610</v>
      </c>
      <c r="I46" s="175">
        <v>366</v>
      </c>
      <c r="J46" s="129">
        <f t="shared" si="1"/>
        <v>366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603">
        <f>'OA&amp;GRIDCO'!CQ55</f>
        <v>247.40625</v>
      </c>
      <c r="E47" s="174">
        <v>400</v>
      </c>
      <c r="F47" s="170">
        <f>'OA&amp;GRIDCO'!HQ55</f>
        <v>400</v>
      </c>
      <c r="G47" s="173">
        <v>610</v>
      </c>
      <c r="H47" s="140">
        <f t="shared" si="0"/>
        <v>610</v>
      </c>
      <c r="I47" s="175">
        <v>366</v>
      </c>
      <c r="J47" s="129">
        <f t="shared" si="1"/>
        <v>366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603">
        <f>'OA&amp;GRIDCO'!CQ56</f>
        <v>194.90625</v>
      </c>
      <c r="E48" s="174">
        <v>400</v>
      </c>
      <c r="F48" s="598">
        <f>'OA&amp;GRIDCO'!HQ56</f>
        <v>370</v>
      </c>
      <c r="G48" s="173">
        <v>610</v>
      </c>
      <c r="H48" s="140">
        <f t="shared" si="0"/>
        <v>610</v>
      </c>
      <c r="I48" s="175">
        <v>366</v>
      </c>
      <c r="J48" s="129">
        <f t="shared" si="1"/>
        <v>366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603">
        <f>'OA&amp;GRIDCO'!CQ57</f>
        <v>142.40625</v>
      </c>
      <c r="E49" s="174">
        <v>400</v>
      </c>
      <c r="F49" s="598">
        <f>'OA&amp;GRIDCO'!HQ57</f>
        <v>340</v>
      </c>
      <c r="G49" s="173">
        <v>610</v>
      </c>
      <c r="H49" s="140">
        <f t="shared" si="0"/>
        <v>610</v>
      </c>
      <c r="I49" s="175">
        <v>366</v>
      </c>
      <c r="J49" s="129">
        <f t="shared" si="1"/>
        <v>366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603">
        <f>'OA&amp;GRIDCO'!CQ58</f>
        <v>97.628865979381445</v>
      </c>
      <c r="E50" s="174">
        <v>400</v>
      </c>
      <c r="F50" s="598">
        <f>'OA&amp;GRIDCO'!HQ58</f>
        <v>310</v>
      </c>
      <c r="G50" s="173">
        <v>610</v>
      </c>
      <c r="H50" s="140">
        <f t="shared" si="0"/>
        <v>610</v>
      </c>
      <c r="I50" s="175">
        <v>366</v>
      </c>
      <c r="J50" s="129">
        <f t="shared" si="1"/>
        <v>366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603">
        <f>'OA&amp;GRIDCO'!CQ59</f>
        <v>97.628865979381445</v>
      </c>
      <c r="E51" s="174">
        <v>400</v>
      </c>
      <c r="F51" s="598">
        <f>'OA&amp;GRIDCO'!HQ59</f>
        <v>280</v>
      </c>
      <c r="G51" s="173">
        <v>610</v>
      </c>
      <c r="H51" s="140">
        <f t="shared" si="0"/>
        <v>610</v>
      </c>
      <c r="I51" s="175">
        <v>366</v>
      </c>
      <c r="J51" s="129">
        <f t="shared" si="1"/>
        <v>366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603">
        <f>'OA&amp;GRIDCO'!CQ60</f>
        <v>97.628865979381445</v>
      </c>
      <c r="E52" s="174">
        <v>400</v>
      </c>
      <c r="F52" s="598">
        <f>'OA&amp;GRIDCO'!HQ60</f>
        <v>280</v>
      </c>
      <c r="G52" s="173">
        <v>610</v>
      </c>
      <c r="H52" s="140">
        <f t="shared" si="0"/>
        <v>610</v>
      </c>
      <c r="I52" s="175">
        <v>366</v>
      </c>
      <c r="J52" s="595">
        <f t="shared" si="1"/>
        <v>366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603">
        <f>'OA&amp;GRIDCO'!CQ61</f>
        <v>97.628865979381445</v>
      </c>
      <c r="E53" s="174">
        <v>400</v>
      </c>
      <c r="F53" s="598">
        <f>'OA&amp;GRIDCO'!HQ61</f>
        <v>280</v>
      </c>
      <c r="G53" s="173">
        <v>610</v>
      </c>
      <c r="H53" s="140">
        <f t="shared" si="0"/>
        <v>610</v>
      </c>
      <c r="I53" s="175">
        <v>366</v>
      </c>
      <c r="J53" s="595">
        <v>346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603">
        <f>'OA&amp;GRIDCO'!CQ62</f>
        <v>97.628865979381445</v>
      </c>
      <c r="E54" s="174">
        <v>400</v>
      </c>
      <c r="F54" s="598">
        <f>'OA&amp;GRIDCO'!HQ62</f>
        <v>280</v>
      </c>
      <c r="G54" s="173">
        <v>610</v>
      </c>
      <c r="H54" s="140">
        <f t="shared" si="0"/>
        <v>610</v>
      </c>
      <c r="I54" s="175">
        <v>366</v>
      </c>
      <c r="J54" s="595">
        <v>326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603">
        <f>'OA&amp;GRIDCO'!CQ63</f>
        <v>97.628865979381445</v>
      </c>
      <c r="E55" s="174">
        <v>400</v>
      </c>
      <c r="F55" s="598">
        <f>'OA&amp;GRIDCO'!HQ63</f>
        <v>280</v>
      </c>
      <c r="G55" s="173">
        <v>610</v>
      </c>
      <c r="H55" s="140">
        <f t="shared" si="0"/>
        <v>610</v>
      </c>
      <c r="I55" s="175">
        <v>366</v>
      </c>
      <c r="J55" s="595">
        <v>306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603">
        <f>'OA&amp;GRIDCO'!CQ64</f>
        <v>97.628865979381445</v>
      </c>
      <c r="E56" s="174">
        <v>400</v>
      </c>
      <c r="F56" s="598">
        <f>'OA&amp;GRIDCO'!HQ64</f>
        <v>280</v>
      </c>
      <c r="G56" s="173">
        <v>610</v>
      </c>
      <c r="H56" s="140">
        <f t="shared" si="0"/>
        <v>610</v>
      </c>
      <c r="I56" s="175">
        <v>366</v>
      </c>
      <c r="J56" s="595">
        <v>286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603">
        <f>'OA&amp;GRIDCO'!CQ65</f>
        <v>97.628865979381445</v>
      </c>
      <c r="E57" s="174">
        <v>400</v>
      </c>
      <c r="F57" s="598">
        <f>'OA&amp;GRIDCO'!HQ65</f>
        <v>280</v>
      </c>
      <c r="G57" s="173">
        <v>610</v>
      </c>
      <c r="H57" s="140">
        <f t="shared" si="0"/>
        <v>610</v>
      </c>
      <c r="I57" s="175">
        <v>366</v>
      </c>
      <c r="J57" s="595">
        <v>266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603">
        <f>'OA&amp;GRIDCO'!CQ66</f>
        <v>97.628865979381445</v>
      </c>
      <c r="E58" s="174">
        <v>400</v>
      </c>
      <c r="F58" s="598">
        <f>'OA&amp;GRIDCO'!HQ66</f>
        <v>280</v>
      </c>
      <c r="G58" s="173">
        <v>610</v>
      </c>
      <c r="H58" s="140">
        <f t="shared" si="0"/>
        <v>610</v>
      </c>
      <c r="I58" s="175">
        <v>366</v>
      </c>
      <c r="J58" s="595">
        <v>246.25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603">
        <f>'OA&amp;GRIDCO'!CQ67</f>
        <v>150.12886597938143</v>
      </c>
      <c r="E59" s="174">
        <v>400</v>
      </c>
      <c r="F59" s="598">
        <f>'OA&amp;GRIDCO'!HQ67</f>
        <v>280</v>
      </c>
      <c r="G59" s="173">
        <v>610</v>
      </c>
      <c r="H59" s="140">
        <f t="shared" si="0"/>
        <v>610</v>
      </c>
      <c r="I59" s="175">
        <v>366</v>
      </c>
      <c r="J59" s="595">
        <v>266.25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603">
        <f>'OA&amp;GRIDCO'!CQ68</f>
        <v>202.62886597938143</v>
      </c>
      <c r="E60" s="174">
        <v>400</v>
      </c>
      <c r="F60" s="598">
        <f>'OA&amp;GRIDCO'!HQ68</f>
        <v>310</v>
      </c>
      <c r="G60" s="173">
        <v>610</v>
      </c>
      <c r="H60" s="140">
        <f t="shared" si="0"/>
        <v>610</v>
      </c>
      <c r="I60" s="175">
        <v>366</v>
      </c>
      <c r="J60" s="595">
        <v>286.25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603">
        <f>'OA&amp;GRIDCO'!CQ69</f>
        <v>247.40625</v>
      </c>
      <c r="E61" s="174">
        <v>400</v>
      </c>
      <c r="F61" s="598">
        <f>'OA&amp;GRIDCO'!HQ69</f>
        <v>340</v>
      </c>
      <c r="G61" s="173">
        <v>610</v>
      </c>
      <c r="H61" s="140">
        <f t="shared" si="0"/>
        <v>610</v>
      </c>
      <c r="I61" s="175">
        <v>366</v>
      </c>
      <c r="J61" s="595">
        <v>306.25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247.40600000000001</v>
      </c>
      <c r="E62" s="174">
        <v>400</v>
      </c>
      <c r="F62" s="598">
        <f>'OA&amp;GRIDCO'!HQ70</f>
        <v>370</v>
      </c>
      <c r="G62" s="173">
        <v>610</v>
      </c>
      <c r="H62" s="140">
        <f t="shared" si="0"/>
        <v>610</v>
      </c>
      <c r="I62" s="175">
        <v>366</v>
      </c>
      <c r="J62" s="595">
        <v>326.25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247.40600000000001</v>
      </c>
      <c r="E63" s="174">
        <v>400</v>
      </c>
      <c r="F63" s="598">
        <f>'OA&amp;GRIDCO'!HQ71</f>
        <v>400</v>
      </c>
      <c r="G63" s="173">
        <v>610</v>
      </c>
      <c r="H63" s="140">
        <f t="shared" si="0"/>
        <v>610</v>
      </c>
      <c r="I63" s="175">
        <v>366</v>
      </c>
      <c r="J63" s="595">
        <v>346.25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247.40600000000001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366</v>
      </c>
      <c r="J64" s="595">
        <f t="shared" si="1"/>
        <v>366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247.40600000000001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366</v>
      </c>
      <c r="J65" s="129">
        <f t="shared" si="1"/>
        <v>366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247.40600000000001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366</v>
      </c>
      <c r="J66" s="129">
        <f t="shared" si="1"/>
        <v>366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247.40600000000001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366</v>
      </c>
      <c r="J67" s="129">
        <f t="shared" si="1"/>
        <v>366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247.40600000000001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366</v>
      </c>
      <c r="J68" s="129">
        <f t="shared" ref="J68:J98" si="3">I68</f>
        <v>366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247.40600000000001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366</v>
      </c>
      <c r="J69" s="129">
        <f t="shared" si="3"/>
        <v>366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247.40600000000001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366</v>
      </c>
      <c r="J70" s="129">
        <f t="shared" si="3"/>
        <v>366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247.40600000000001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366</v>
      </c>
      <c r="J71" s="129">
        <f t="shared" si="3"/>
        <v>366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247.40600000000001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366</v>
      </c>
      <c r="J72" s="129">
        <f t="shared" si="3"/>
        <v>366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247.40600000000001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366</v>
      </c>
      <c r="J73" s="129">
        <f t="shared" si="3"/>
        <v>366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247.40600000000001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366</v>
      </c>
      <c r="J74" s="129">
        <f t="shared" si="3"/>
        <v>366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247.40600000000001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366</v>
      </c>
      <c r="J75" s="129">
        <f t="shared" si="3"/>
        <v>366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247.40600000000001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366</v>
      </c>
      <c r="J76" s="129">
        <f t="shared" si="3"/>
        <v>366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247.40600000000001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366</v>
      </c>
      <c r="J77" s="129">
        <f t="shared" si="3"/>
        <v>366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247.40600000000001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366</v>
      </c>
      <c r="J78" s="129">
        <f t="shared" si="3"/>
        <v>366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247.40600000000001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366</v>
      </c>
      <c r="J79" s="129">
        <f t="shared" si="3"/>
        <v>366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247.40600000000001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366</v>
      </c>
      <c r="J80" s="129">
        <f t="shared" si="3"/>
        <v>366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247.40600000000001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366</v>
      </c>
      <c r="J81" s="129">
        <f t="shared" si="3"/>
        <v>366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247.40600000000001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366</v>
      </c>
      <c r="J82" s="129">
        <f t="shared" si="3"/>
        <v>366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247.40600000000001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366</v>
      </c>
      <c r="J83" s="129">
        <f t="shared" si="3"/>
        <v>366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247.40600000000001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366</v>
      </c>
      <c r="J84" s="129">
        <f t="shared" si="3"/>
        <v>366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247.40600000000001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366</v>
      </c>
      <c r="J85" s="129">
        <f t="shared" si="3"/>
        <v>366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247.40600000000001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366</v>
      </c>
      <c r="J86" s="129">
        <f t="shared" si="3"/>
        <v>366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247.40600000000001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366</v>
      </c>
      <c r="J87" s="129">
        <f t="shared" si="3"/>
        <v>366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247.40600000000001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366</v>
      </c>
      <c r="J88" s="129">
        <f t="shared" si="3"/>
        <v>366</v>
      </c>
    </row>
    <row r="89" spans="1:10">
      <c r="A89" s="76" t="s">
        <v>119</v>
      </c>
      <c r="B89" s="77">
        <v>87</v>
      </c>
      <c r="C89" s="171">
        <v>194.90625</v>
      </c>
      <c r="D89" s="603">
        <f>'OA&amp;GRIDCO'!CQ97</f>
        <v>194.90625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366</v>
      </c>
      <c r="J89" s="129">
        <f t="shared" si="3"/>
        <v>366</v>
      </c>
    </row>
    <row r="90" spans="1:10">
      <c r="A90" s="76" t="s">
        <v>120</v>
      </c>
      <c r="B90" s="77">
        <v>88</v>
      </c>
      <c r="C90" s="171">
        <v>142.40625</v>
      </c>
      <c r="D90" s="603">
        <f>'OA&amp;GRIDCO'!CQ98</f>
        <v>142.40625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366</v>
      </c>
      <c r="J90" s="129">
        <f t="shared" si="3"/>
        <v>366</v>
      </c>
    </row>
    <row r="91" spans="1:10">
      <c r="A91" s="76" t="s">
        <v>121</v>
      </c>
      <c r="B91" s="77">
        <v>89</v>
      </c>
      <c r="C91" s="171">
        <v>97.628865979381459</v>
      </c>
      <c r="D91" s="603">
        <f>'OA&amp;GRIDCO'!CQ99</f>
        <v>97.628865979381459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366</v>
      </c>
      <c r="J91" s="129">
        <f t="shared" si="3"/>
        <v>366</v>
      </c>
    </row>
    <row r="92" spans="1:10">
      <c r="A92" s="76" t="s">
        <v>122</v>
      </c>
      <c r="B92" s="77">
        <v>90</v>
      </c>
      <c r="C92" s="171">
        <v>97.628865979381459</v>
      </c>
      <c r="D92" s="603">
        <f>'OA&amp;GRIDCO'!CQ100</f>
        <v>97.628865979381459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366</v>
      </c>
      <c r="J92" s="129">
        <f t="shared" si="3"/>
        <v>366</v>
      </c>
    </row>
    <row r="93" spans="1:10">
      <c r="A93" s="76" t="s">
        <v>123</v>
      </c>
      <c r="B93" s="77">
        <v>91</v>
      </c>
      <c r="C93" s="171">
        <v>97.628865979381459</v>
      </c>
      <c r="D93" s="603">
        <f>'OA&amp;GRIDCO'!CQ101</f>
        <v>97.628865979381459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366</v>
      </c>
      <c r="J93" s="129">
        <f t="shared" si="3"/>
        <v>366</v>
      </c>
    </row>
    <row r="94" spans="1:10">
      <c r="A94" s="76" t="s">
        <v>124</v>
      </c>
      <c r="B94" s="77">
        <v>92</v>
      </c>
      <c r="C94" s="171">
        <v>97.628865979381459</v>
      </c>
      <c r="D94" s="603">
        <f>'OA&amp;GRIDCO'!CQ102</f>
        <v>97.628865979381459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366</v>
      </c>
      <c r="J94" s="129">
        <f t="shared" si="3"/>
        <v>366</v>
      </c>
    </row>
    <row r="95" spans="1:10">
      <c r="A95" s="76" t="s">
        <v>125</v>
      </c>
      <c r="B95" s="77">
        <v>93</v>
      </c>
      <c r="C95" s="171">
        <v>97.628865979381459</v>
      </c>
      <c r="D95" s="603">
        <f>'OA&amp;GRIDCO'!CQ103</f>
        <v>97.628865979381459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366</v>
      </c>
      <c r="J95" s="129">
        <f t="shared" si="3"/>
        <v>366</v>
      </c>
    </row>
    <row r="96" spans="1:10">
      <c r="A96" s="76" t="s">
        <v>126</v>
      </c>
      <c r="B96" s="77">
        <v>94</v>
      </c>
      <c r="C96" s="171">
        <v>97.628865979381459</v>
      </c>
      <c r="D96" s="603">
        <f>'OA&amp;GRIDCO'!CQ104</f>
        <v>97.628865979381459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366</v>
      </c>
      <c r="J96" s="129">
        <f t="shared" si="3"/>
        <v>366</v>
      </c>
    </row>
    <row r="97" spans="1:10">
      <c r="A97" s="76" t="s">
        <v>127</v>
      </c>
      <c r="B97" s="77">
        <v>95</v>
      </c>
      <c r="C97" s="171">
        <v>0</v>
      </c>
      <c r="D97" s="603">
        <f>'OA&amp;GRIDCO'!CQ105</f>
        <v>0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366</v>
      </c>
      <c r="J97" s="129">
        <f t="shared" si="3"/>
        <v>366</v>
      </c>
    </row>
    <row r="98" spans="1:10">
      <c r="A98" s="76" t="s">
        <v>128</v>
      </c>
      <c r="B98" s="373">
        <v>96</v>
      </c>
      <c r="C98" s="374">
        <v>0</v>
      </c>
      <c r="D98" s="603">
        <f>'OA&amp;GRIDCO'!CQ106</f>
        <v>0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366</v>
      </c>
      <c r="J98" s="129">
        <f t="shared" si="3"/>
        <v>366</v>
      </c>
    </row>
    <row r="99" spans="1:10">
      <c r="C99" s="372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2026-10-02T18:12:09Z</dcterms:modified>
</cp:coreProperties>
</file>